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1310" windowHeight="6465" tabRatio="640" activeTab="5"/>
  </bookViews>
  <sheets>
    <sheet name="BS" sheetId="1" r:id="rId1"/>
    <sheet name="IS" sheetId="2" r:id="rId2"/>
    <sheet name="Sce" sheetId="3" r:id="rId3"/>
    <sheet name="Cashflow" sheetId="4" r:id="rId4"/>
    <sheet name="FRS 134 Notes" sheetId="5" r:id="rId5"/>
    <sheet name="Bursa Notes" sheetId="6" r:id="rId6"/>
  </sheets>
  <definedNames>
    <definedName name="_xlnm.Print_Area" localSheetId="5">'Bursa Notes'!$A$1:$J$99</definedName>
    <definedName name="_xlnm.Print_Area" localSheetId="1">'IS'!$A$1:$H$60</definedName>
    <definedName name="_xlnm.Print_Titles" localSheetId="5">'Bursa Notes'!$1:$5</definedName>
    <definedName name="_xlnm.Print_Titles" localSheetId="4">'FRS 134 Notes'!$1:$5</definedName>
    <definedName name="_xlnm.Print_Titles">$A$1:$A$1</definedName>
  </definedNames>
  <calcPr fullCalcOnLoad="1"/>
</workbook>
</file>

<file path=xl/sharedStrings.xml><?xml version="1.0" encoding="utf-8"?>
<sst xmlns="http://schemas.openxmlformats.org/spreadsheetml/2006/main" count="425" uniqueCount="323">
  <si>
    <t>On 7 February 2007, Perduren entered into a Sale and Purchase Agreement and a Deed of Assignment  respectively with Christine Corner Sdn Bhd ("CCSB") for the proposed acquisition of all those parcels of commercial space located at the lower ground floor of the podium block known as</t>
  </si>
  <si>
    <t>On 6 January 2006, the Company entered into a conditional share sale agreement with Abdul Halim Bin Abdul Karim for the proposed disposal of the entire issued and paid-up capital of OCSB comprising 750,000 ordinary shares of RM1.00 each in OCSB for a nominal consideration of RM1.00.</t>
  </si>
  <si>
    <t>The Company had on 31 January 2007 obtained the said order. The Court has fixed 12 February 2007 for the execution of the Writ of Distress.</t>
  </si>
  <si>
    <t xml:space="preserve">(b) </t>
  </si>
  <si>
    <t>The above proposed disposal has been completed on 13 October 2006.</t>
  </si>
  <si>
    <t>The current period’s presentation of the Group's financial statements is based on the revised requirements of FRS 101 with comparative figures restated to confirm with the current period's presentation.</t>
  </si>
  <si>
    <t>(The Condensed Consolidated Cash Flow Statement should be read in conjunction with the annual audited financial statements of the Group for the financial year ended 31 March 2006.)</t>
  </si>
  <si>
    <t>a)   FRS101:  Presentation of Financial Statements</t>
  </si>
  <si>
    <t>The interim financial statements are unaudited and have been prepared in accordance with the requirements of Financial Reporting Standard ("FRS") 134, Interim Financial Reporting and paragraph 9.22 of the Listing Requirements of Bursa Malaysia Securities Berhad.</t>
  </si>
  <si>
    <t>Share-Based Payment</t>
  </si>
  <si>
    <t>Non-Current Assets Held For Sale and Discontinued Operations</t>
  </si>
  <si>
    <t>Interests In Joint Ventures</t>
  </si>
  <si>
    <t>b)  FRS 5: Non-Current Assets Held For Sale and Discontinued Operations</t>
  </si>
  <si>
    <t>Qualification of auditors' report on preceeding annual financial statements</t>
  </si>
  <si>
    <t>Notes Pursuant to FRS 5 - Non-current assets held for sale and discontinued operations</t>
  </si>
  <si>
    <t>Earnings/(Loss) per ordinary share</t>
  </si>
  <si>
    <t>Basic earnings/(loss) per ordinary share</t>
  </si>
  <si>
    <t>Basic earnings/(loss) per ordinary share (sen)</t>
  </si>
  <si>
    <t>Cumulative Period</t>
  </si>
  <si>
    <t>Net cash used in financing activities</t>
  </si>
  <si>
    <t>FRS 2</t>
  </si>
  <si>
    <t>FRS 3</t>
  </si>
  <si>
    <t>Business Combinations</t>
  </si>
  <si>
    <t>FRS 128</t>
  </si>
  <si>
    <t>FRS 131</t>
  </si>
  <si>
    <t>Investments In Associates</t>
  </si>
  <si>
    <t>FRS 138</t>
  </si>
  <si>
    <t>Intangible Assets</t>
  </si>
  <si>
    <t>Accounting Policies, Changes in Accounting Estimates and Errors</t>
  </si>
  <si>
    <t>Revised FRSs which will be adopted from the financial period beginning 1 April 2007 are:</t>
  </si>
  <si>
    <t xml:space="preserve">Share Premium </t>
  </si>
  <si>
    <t>Minority Interests (MI)</t>
  </si>
  <si>
    <t xml:space="preserve">Withdrawal of deposits pledged </t>
  </si>
  <si>
    <t>Total carrying value in a subsidiary disposed</t>
  </si>
  <si>
    <t>Sales proceeds</t>
  </si>
  <si>
    <t>Loss on disposal</t>
  </si>
  <si>
    <t>The followings are the revenue, expenses, pre-tax loss and income tax expenses from the ordinary activities attributable to the discontinued operation up to the current financial period: -</t>
  </si>
  <si>
    <t>The cash flows effect attributable to the discontinued operation are as follows: -</t>
  </si>
  <si>
    <t>The significant accounting policies adopted are consistent with those of the audited financial statements for the financial year ended 31 March 2006 except for the adoption of the following new/revised FRSs that are effective for accounting periods beginning on or after 1 January 2006.</t>
  </si>
  <si>
    <t>The auditors' report on financial statements for the financial year ended 31 March 2006 were not subject to any audit qualification.</t>
  </si>
  <si>
    <t>Unusual items due to their nature , size and incidence</t>
  </si>
  <si>
    <t>There were no changes to contingent liabilities or contingent assets since the last financial year ended 31 March 2006.</t>
  </si>
  <si>
    <t>Pre-tax (loss)</t>
  </si>
  <si>
    <t>Net increase in cash and cash equivalent</t>
  </si>
  <si>
    <t>Profit / (Loss) before tax</t>
  </si>
  <si>
    <t>Current</t>
  </si>
  <si>
    <t>3 months ended</t>
  </si>
  <si>
    <t>The Group's bank borrowings to-date are as follows:</t>
  </si>
  <si>
    <t>(Loss) on disposal of a subsidiary</t>
  </si>
  <si>
    <t>Cash and cash equivalents comprise :</t>
  </si>
  <si>
    <t>Short term deposits with licensed banks</t>
  </si>
  <si>
    <t>Bank Overdraft/ borrowings</t>
  </si>
  <si>
    <t>Net profit/(loss) for the financial period (RM'000)</t>
  </si>
  <si>
    <t>`</t>
  </si>
  <si>
    <t>(I)</t>
  </si>
  <si>
    <t>Investment Holding and others</t>
  </si>
  <si>
    <t>Variation of results against preceding quarter</t>
  </si>
  <si>
    <t>3 months</t>
  </si>
  <si>
    <t>(*)</t>
  </si>
  <si>
    <t>Short term bank borrowings (Unsecured)</t>
  </si>
  <si>
    <t>Condensed Consolidated Balance Sheet</t>
  </si>
  <si>
    <t>As at</t>
  </si>
  <si>
    <t xml:space="preserve">As at </t>
  </si>
  <si>
    <t>Property, plant and equipment</t>
  </si>
  <si>
    <t>RM'000</t>
  </si>
  <si>
    <t>Other investments</t>
  </si>
  <si>
    <t>Investment property</t>
  </si>
  <si>
    <t>Current Assets</t>
  </si>
  <si>
    <t>Inventories</t>
  </si>
  <si>
    <t>Deposits, bank and cash balances</t>
  </si>
  <si>
    <t>Current Liabilities</t>
  </si>
  <si>
    <t>Payables, deposits and accruals</t>
  </si>
  <si>
    <t>Bank borrowings</t>
  </si>
  <si>
    <t>Capital and Reserves</t>
  </si>
  <si>
    <t>Share capital</t>
  </si>
  <si>
    <t>Reserves</t>
  </si>
  <si>
    <t>Notes to the Interim Financial Report</t>
  </si>
  <si>
    <t>Basis of preparation</t>
  </si>
  <si>
    <t>(a)</t>
  </si>
  <si>
    <t>(b)</t>
  </si>
  <si>
    <t>Dividends</t>
  </si>
  <si>
    <t>Seasonal and cyclical factors</t>
  </si>
  <si>
    <t>Debt and equity securities</t>
  </si>
  <si>
    <t>Dividends paid</t>
  </si>
  <si>
    <t>Others</t>
  </si>
  <si>
    <t>Carrying amount of revalued assets</t>
  </si>
  <si>
    <t>Subsequent events</t>
  </si>
  <si>
    <t>Changes in the composition of the company</t>
  </si>
  <si>
    <t>Review of performance</t>
  </si>
  <si>
    <t>Current year prospects</t>
  </si>
  <si>
    <t>Profit forecast</t>
  </si>
  <si>
    <t>- current</t>
  </si>
  <si>
    <t>Malaysian taxation</t>
  </si>
  <si>
    <t>Quoted investments</t>
  </si>
  <si>
    <t>Status of corporate proposals</t>
  </si>
  <si>
    <t>Changes in material litigation</t>
  </si>
  <si>
    <t>Weighted average number of ordinary shares in issue ('000)</t>
  </si>
  <si>
    <t>Payment of finance lease and hire purchase creditors</t>
  </si>
  <si>
    <t>Total</t>
  </si>
  <si>
    <t>External sales</t>
  </si>
  <si>
    <t>Inter segment sales</t>
  </si>
  <si>
    <t>Total sales</t>
  </si>
  <si>
    <t>Segment results</t>
  </si>
  <si>
    <t>Net financing cost</t>
  </si>
  <si>
    <t>Not applicable.</t>
  </si>
  <si>
    <t>Borrowings and debts securities</t>
  </si>
  <si>
    <t>Off balance sheet financial instruments</t>
  </si>
  <si>
    <t>Segmental reporting</t>
  </si>
  <si>
    <t>Changes in contingent liabilities</t>
  </si>
  <si>
    <t>Net decrease in cash and cash equivalents</t>
  </si>
  <si>
    <t>ended</t>
  </si>
  <si>
    <t>Purchase of unquoted redeemable convertible unsecured bonds</t>
  </si>
  <si>
    <t>Dividends paid to minority shareholders of a subsidiary company</t>
  </si>
  <si>
    <t>Capital commitments</t>
  </si>
  <si>
    <t>Adjustments for non-cash items</t>
  </si>
  <si>
    <t>Dividends paid to shareholders of the company</t>
  </si>
  <si>
    <t>Cash and cash equivalents at 1 April</t>
  </si>
  <si>
    <t>Audited</t>
  </si>
  <si>
    <t>Conversion of 3% irredeemable convertible unsecured loan stocks 2000/2005 to ordinary shares</t>
  </si>
  <si>
    <t xml:space="preserve"> </t>
  </si>
  <si>
    <t>Cash and cash equivalents at 31 December 2006</t>
  </si>
  <si>
    <t>(*) Note:- Disposal of subsidiary company, net of cash represents the disposal of Orlando Corporation Sdn Bhd for a consideration of RM1.00.</t>
  </si>
  <si>
    <t>Disposal of subsidiary company, net of cash  (*)</t>
  </si>
  <si>
    <t>Net profit for the financial period</t>
  </si>
  <si>
    <t>Changes in estimates</t>
  </si>
  <si>
    <t>There were no material changes in the use of estimates in the preparation of the interim financial report.</t>
  </si>
  <si>
    <t>Additional information required by Bursa Securities Listing Requirements</t>
  </si>
  <si>
    <t>No dividends have been recommended during the financial period under review.</t>
  </si>
  <si>
    <t>Condensed Consolidated Statement of Changes in Equity</t>
  </si>
  <si>
    <t>Non distributable</t>
  </si>
  <si>
    <t>Distributable</t>
  </si>
  <si>
    <t>Retained profits / (Accumulated losses)</t>
  </si>
  <si>
    <t>Revenue</t>
  </si>
  <si>
    <t>Operating Expenses</t>
  </si>
  <si>
    <t>Income tax expenses</t>
  </si>
  <si>
    <t>Cash flows from/(used in) operating activities</t>
  </si>
  <si>
    <t>Cash flows from/(used in) investing activities</t>
  </si>
  <si>
    <t>Cash flows from/(used in)  financing activities</t>
  </si>
  <si>
    <t>Condensed Consolidated Cash Flow Statement</t>
  </si>
  <si>
    <t>Cash flows from operating activities</t>
  </si>
  <si>
    <t>Tax paid</t>
  </si>
  <si>
    <t>Cash flows from investing activities</t>
  </si>
  <si>
    <t>Interest received</t>
  </si>
  <si>
    <t>Property, plant and equipment:</t>
  </si>
  <si>
    <t>- purchases</t>
  </si>
  <si>
    <t>- disposals</t>
  </si>
  <si>
    <t>Cash flows from financing activities</t>
  </si>
  <si>
    <t>Interest paid</t>
  </si>
  <si>
    <t>Exchange differences</t>
  </si>
  <si>
    <t>- as previously reported</t>
  </si>
  <si>
    <t>- effect of change in exchange rates</t>
  </si>
  <si>
    <t>- as restated</t>
  </si>
  <si>
    <t>Unaudited</t>
  </si>
  <si>
    <t xml:space="preserve">                                                                                                  4</t>
  </si>
  <si>
    <t>Exchange fluctuation reserve arising from translation of foreign subsidiary company during the financial period</t>
  </si>
  <si>
    <t xml:space="preserve">Proceeds from the conversion of 3% irredeemable convertible unsecured loan stocks 2000/2005 </t>
  </si>
  <si>
    <t>The business of the Group was not affected by any significant seasonal and cyclical factors during the financial period under review.</t>
  </si>
  <si>
    <t>Purchase of other investment</t>
  </si>
  <si>
    <t>Tax expense</t>
  </si>
  <si>
    <t>Deferred tax liabilities</t>
  </si>
  <si>
    <t>Tax liabilities</t>
  </si>
  <si>
    <t xml:space="preserve">Profit before tax </t>
  </si>
  <si>
    <t>31.03.2006</t>
  </si>
  <si>
    <t>Profit/(loss) before tax</t>
  </si>
  <si>
    <t>As at 1 April 2005</t>
  </si>
  <si>
    <t>Decrease in receivables</t>
  </si>
  <si>
    <t>Increase in payables</t>
  </si>
  <si>
    <t>Cash generated from operations</t>
  </si>
  <si>
    <t>Net cash from operating activities</t>
  </si>
  <si>
    <t>There were no issuance and repayment of debt and equity securities, share buy-backs, share cancellations, shares held as treasury shares and resale of treasury shares for the current financial period to-date.</t>
  </si>
  <si>
    <t>No dividend has been paid in the current financial period to-date.</t>
  </si>
  <si>
    <t xml:space="preserve">Garment </t>
  </si>
  <si>
    <t>IT business</t>
  </si>
  <si>
    <t xml:space="preserve">  Garment </t>
  </si>
  <si>
    <t>Adjustment/ Eliminations</t>
  </si>
  <si>
    <t>There were no capital commitments during the financial period under review.</t>
  </si>
  <si>
    <t>-</t>
  </si>
  <si>
    <t>Preceding Year</t>
  </si>
  <si>
    <t>Current Year</t>
  </si>
  <si>
    <t>Corresponding</t>
  </si>
  <si>
    <t>To Date</t>
  </si>
  <si>
    <t>Attributable to: -</t>
  </si>
  <si>
    <t>Equity holders of the parent</t>
  </si>
  <si>
    <t>Net gain not recognised in income statement</t>
  </si>
  <si>
    <t>As at 1 April 2006</t>
  </si>
  <si>
    <t>Purchase of investment in an associate company</t>
  </si>
  <si>
    <t>Proceeds from shortfall of profit guarantee</t>
  </si>
  <si>
    <t>Acquisition of additional share in subsidiary company</t>
  </si>
  <si>
    <t>Placement of deposits pledge as securities</t>
  </si>
  <si>
    <t>(Loss)/Profit before taxation</t>
  </si>
  <si>
    <t>Total current assets</t>
  </si>
  <si>
    <t>Total current liabilities</t>
  </si>
  <si>
    <t>Total Liabilities</t>
  </si>
  <si>
    <t>Total equity</t>
  </si>
  <si>
    <t>TOTAL EQUITY AND LIABILITIES</t>
  </si>
  <si>
    <t>TOTAL ASSETS</t>
  </si>
  <si>
    <t>The interim financial statements should be read in conjunction with the audited financial statements for the year ended 31 March 2006.  The explanatory notes attached to the interim financial statements provide an explanation of events and transactions that are significant to an understanding of the changes in the financial position and performance of the Company since the year ended 31 March 2006.</t>
  </si>
  <si>
    <t>Changes in accounting policies</t>
  </si>
  <si>
    <t>FRS 101</t>
  </si>
  <si>
    <t>Presentation of Financial Statements</t>
  </si>
  <si>
    <t>FRS 102</t>
  </si>
  <si>
    <t>FRS 108</t>
  </si>
  <si>
    <t>FRS 110</t>
  </si>
  <si>
    <t>Events after the Balance Sheet Date</t>
  </si>
  <si>
    <t>FRS 116</t>
  </si>
  <si>
    <t>Property, Plant and Equipment</t>
  </si>
  <si>
    <t>FRS 121</t>
  </si>
  <si>
    <t>The Effects of Changes in Foreign Exchange Rates</t>
  </si>
  <si>
    <t>FRS 132</t>
  </si>
  <si>
    <t>Financial Instruments: Disclosure and Presentation</t>
  </si>
  <si>
    <t>FRS 133</t>
  </si>
  <si>
    <t>Earnings Per Share</t>
  </si>
  <si>
    <t>FRS 136</t>
  </si>
  <si>
    <t>Impairment of Assets</t>
  </si>
  <si>
    <t>FRS 117</t>
  </si>
  <si>
    <t>Leases</t>
  </si>
  <si>
    <t>FRS 124</t>
  </si>
  <si>
    <t>Related Party Disclosures</t>
  </si>
  <si>
    <t>FRS 5</t>
  </si>
  <si>
    <t>FRS 127</t>
  </si>
  <si>
    <t>Consolidated and Separate Financial Statements</t>
  </si>
  <si>
    <t>FRS 140</t>
  </si>
  <si>
    <t>Investment Property</t>
  </si>
  <si>
    <t xml:space="preserve">(*) Sales consideration is RM1.00 </t>
  </si>
  <si>
    <t>There were no items affecting the assets, liabilities, equity, net income, or cash flows that are unusual because of their nature, size, or incidence, except as stated in note 2 above.</t>
  </si>
  <si>
    <t>Adjustment to be made upon completion as part of the terms and conditions of the disposal</t>
  </si>
  <si>
    <t>Continuing Operation</t>
  </si>
  <si>
    <t>Operating expenses</t>
  </si>
  <si>
    <t>Period</t>
  </si>
  <si>
    <t>Short term investments</t>
  </si>
  <si>
    <t>Year to-date</t>
  </si>
  <si>
    <t>Total attributable to Equity holders of the parent</t>
  </si>
  <si>
    <t>Repayment of bank borrowings</t>
  </si>
  <si>
    <t>Other than the adoption of FRS 5 and 101, the adoption of the new/revised FRSs does not have significant financial impact on the Group.  The principal effects of the changes in accounting policies resulting from the adoption of the new/revised FRSs are summarised below:</t>
  </si>
  <si>
    <t>Minority interests</t>
  </si>
  <si>
    <t>Cumulative</t>
  </si>
  <si>
    <t>Total equity attributable to equity holders of the parent</t>
  </si>
  <si>
    <t>Minority Interest</t>
  </si>
  <si>
    <t xml:space="preserve">                                                                                 1</t>
  </si>
  <si>
    <t xml:space="preserve">Discontinued Operation </t>
  </si>
  <si>
    <t>PERDUREN (M) BERHAD</t>
  </si>
  <si>
    <t>( FORMERLY KNOWN AS FORMIS (MALAYSIA) BERHAD)</t>
  </si>
  <si>
    <t>30.09.2006</t>
  </si>
  <si>
    <t>Bank Overdraft ( Unsecured)</t>
  </si>
  <si>
    <t>There are no diluted earnings per share as the Company does not have any convertible financial instruments as at 31 December 2006</t>
  </si>
  <si>
    <t>Finance lease and hire purchase liabilities</t>
  </si>
  <si>
    <t>Add:</t>
  </si>
  <si>
    <t>JUNE05</t>
  </si>
  <si>
    <t>SEP05</t>
  </si>
  <si>
    <t>Oth Op Exp</t>
  </si>
  <si>
    <t>Impairment</t>
  </si>
  <si>
    <t>less:-</t>
  </si>
  <si>
    <t>IMP</t>
  </si>
  <si>
    <t>Distb Cost</t>
  </si>
  <si>
    <t>Admin</t>
  </si>
  <si>
    <t>Orl- Disb</t>
  </si>
  <si>
    <t>Orl- Admin</t>
  </si>
  <si>
    <t>Orl- Others</t>
  </si>
  <si>
    <t>Movement</t>
  </si>
  <si>
    <t>Condensed Consolidated Income Statement</t>
  </si>
  <si>
    <t>Cost of sales</t>
  </si>
  <si>
    <t>Gross profit</t>
  </si>
  <si>
    <t>Other operating income</t>
  </si>
  <si>
    <t>Finance  cost</t>
  </si>
  <si>
    <t>Diluted earnings per ordinary share (sen)</t>
  </si>
  <si>
    <t>Dividend Received</t>
  </si>
  <si>
    <t>Cash and bank balances</t>
  </si>
  <si>
    <t>Acquisition of investment property</t>
  </si>
  <si>
    <t>9 months financial period ended 31 December 2006</t>
  </si>
  <si>
    <t>9 months financial period ended 31 December 2005</t>
  </si>
  <si>
    <t>There were no changes in the composition of the Group during the financial period ended 31 December 2006.</t>
  </si>
  <si>
    <t>Net cash from/(used in) investing activities</t>
  </si>
  <si>
    <t>Receivables, deposits and prepayments</t>
  </si>
  <si>
    <t>Current Quarter</t>
  </si>
  <si>
    <t>Quarter</t>
  </si>
  <si>
    <t>Continuing Operations</t>
  </si>
  <si>
    <t>Total Profit / (Loss) before tax</t>
  </si>
  <si>
    <t>Profit / ( Loss) for the financial period</t>
  </si>
  <si>
    <t>Net profit / (loss) for the financial period</t>
  </si>
  <si>
    <t>Basic earnings / (loss) per ordinary share (sen)</t>
  </si>
  <si>
    <t>Capital Reserves</t>
  </si>
  <si>
    <t>Revaluation Reserves</t>
  </si>
  <si>
    <t xml:space="preserve">The adoption of the revised FRS 101 has affected the presentation of minority interest on the financial statements and other disclosures. In the consolidated balance sheet, minority interests are now presented within total equity. In the consolidated income statement, minority interest are presented as an allocation of the total profit or loss for the period. A similar requirement is also applicable to the statement of change in equity where it requires disclosure, on the face of the statement of change in equity, total recognised income and expenses for the period, showing separately the amount attributable to equity holders of the parent and to minority interest.   </t>
  </si>
  <si>
    <t>Non-Current Assets</t>
  </si>
  <si>
    <t>Total non-current assets</t>
  </si>
  <si>
    <t>(The Condensed Consolidated Balance Sheet should be read in conjunction with the annual audited financial statements of the Group for the financial year ended 31 March 2006.)</t>
  </si>
  <si>
    <t>Non-Current Liabilities</t>
  </si>
  <si>
    <t xml:space="preserve"> Year-To-Date</t>
  </si>
  <si>
    <t>Loss before tax</t>
  </si>
  <si>
    <t>Net loss for the financial period</t>
  </si>
  <si>
    <t>(The Condensed Consolidated Income Statement should be read in conjunction with the annual audited financial statements of the Group for the financial year ended 31 March 2006.)</t>
  </si>
  <si>
    <t>(The Condensed Consolidated Statement of Changes in Equity should be read in conjunction with the annual audited financial statements of the Group for the financial year ended 31 March 2006.)</t>
  </si>
  <si>
    <t>Operating (loss)/profit before working capital changes</t>
  </si>
  <si>
    <t>Increase in inventories</t>
  </si>
  <si>
    <t>Discontinued Operations</t>
  </si>
  <si>
    <t>As at 31 December 2006</t>
  </si>
  <si>
    <t>For the Financial Period Ended 31 December 2006</t>
  </si>
  <si>
    <t>31.12.2006</t>
  </si>
  <si>
    <t>31.12.2005</t>
  </si>
  <si>
    <t>9 months financial  period ended 31 December 2006</t>
  </si>
  <si>
    <t>9 months financial  period ended 31 December 2005</t>
  </si>
  <si>
    <t>As at 31 December 2005</t>
  </si>
  <si>
    <t>9 months ended</t>
  </si>
  <si>
    <t>Dividend paid to MI of a subsidiary company</t>
  </si>
  <si>
    <t>(c)</t>
  </si>
  <si>
    <t>The difference in PBT of approximately RM27,000 between the current quarter and preceding quarter was due to the write back to the Income Statement of the preceding quarter for the impairment on disposal of OCSB and the interest income generated for the preceding quarter for the proceeds placed in fixed deposits arising from the disposal of IT business. In the preceding quarter, we have also captured the 6 months results of the discontinued operations which is not captured anymore in the current quarter.</t>
  </si>
  <si>
    <t xml:space="preserve">(i) Shop Unit Lot LG 46, Holiday Plaza, Johor Bahru, Johor Darul Takzim measuring approximately 11,373 square feet in area; and </t>
  </si>
  <si>
    <t>The Group's effective tax rate for the current financial period is higher than the statutory tax rate as profits of the Company cannot be set-off against losses of other subsidiaries for tax purposes as these subsidiaries have not able to satisfy the conditions for group relief and certain expenses were disallowed for tax deductions.</t>
  </si>
  <si>
    <t>The Company had exercised the Put and Call Option on 26 September 2006 and had received RM32.89 million (before trading expenses)  from the disposal of quoted shares in FRB.</t>
  </si>
  <si>
    <t>There is no revalued assets as at 31 December 2006</t>
  </si>
  <si>
    <t>In relation to the Shares Sales Agreement dated 6 January 2006 and Supplemental Agreement dated 13 October 2006 respectively made between Perduren and Abdul Halim bin Abdul Karim ("the Purchaser") in respect of the proposed disposal of the entire issued and paid up capital of Orlando Corporation Sdn Bhd ("OCSB") comprising 750,000 ordinary shares of RM1.00 each in OCSB for a nominal cash consideration of RM1.00 ( "Proposed Disposal"). The Proposed Disposal has been completed on 13 October 2006. The Company has at the request of OCSB, granted  the Purchaser an extension of time of three (3) months to expire on 31 March 2007 to procure OCSB to repay the sum of RM20,000,000 being the settlement sum in the Proposed Disposal. As of todate, OCSB has settled RM1,137,500.</t>
  </si>
  <si>
    <t>(ii) The principal asset held by AESB is a commercial building located in Johor Bahru, Johor, known as "Kompleks Lien Hoe" erected on a piece of freehold land measuring approximately 31,261 square meters constructed in 1984 consists of 7 blocks of 4 storey buildings, 2 blocks of 6 storey buildings, a temporary stall with total lettable area of 60,524 square meters and has more than 300 parking bays.</t>
  </si>
  <si>
    <t>The investment property acquired has generated rental income in October 2006 and with the proposed acquisition of  the entire issued and paid up capital of  Advantage Equity Sdn Bhd which owns Kompleks Lien Hoe with total lettable area of 60,524 square meters, the rental income for the Company will be further improved. The Company will continue to focus on investment property and the Group's performance for the current financial year is expected to be satisfactory.</t>
  </si>
  <si>
    <t>In relation to the Shares Sales Agreement dated 6 January 2006 and Supplemental Agreement dated 13 October 2006 respectively made between Perduren and Abdul Halim bin Abdul Karim ("the Purchaser") in respect of the proposed disposal of the entire issued and paid up capital of Orlando Corporation Sdn Bhd ("OCSB") comprising 750,000 ordinary shares of RM1.00 each in OCSB for a nominal cash consideration of RM1.00 ( "Proposed Disposal"), the Company has at the request of OCSB, granted  the Purchaser an extension of time of three (3) months to expire on 31 March 2007 to procure OCSB to repay the sum of RM20,000,000 being the settlement sum in the Proposed Disposal.</t>
  </si>
  <si>
    <t>On 10 June 2004, the Company announced that it had on 9 June 2004, entered into a Put and Call Option agreement ("Option Agreement") with Dato' Seri Megat Najmuddin Bin Datuk Seri Megat Khas ("Dato' Seri Megat") in relation to the disposal of IT businesses. Pursuant to the Option Agreement, the Company and Dato' Seri Megat shall grant each other the respective rights to sell (put) or purchase (call) the 25,300,000 shares in Formis Resources Berhad (formerly known as MY-InfoTech (M) Berhad)("FRB")(to be received by Formis pursuant to the disposal) at an option price of RM1.30 per share pursuant to the disposal. With the completion of the disposal of IT business to FRB, the Company could exercise the option as per the terms and condition of the Option Agreement.</t>
  </si>
  <si>
    <t>(i) The Company had on 18 January 2007 filed an application for a distress order against a tenant, Mr. Loo Yoke Ping ("LYP")  for the recovery of arrears of rentals amounting to RM26,684.72 for 4 months from October 2006 ( balance of RM3,671.18) until January 2007 in respect of a shop unit having an address at No F90, First Floor, Holiday Plaza, Jalan Dato' Sulaiman, Century Garden , 80250 Johor Bahru, Johor.</t>
  </si>
  <si>
    <t>Discontinued Operation</t>
  </si>
  <si>
    <t>(i) On 9 January 2007, Perduren entered into a conditional Shares Sales Agreement with LH Commercials Pte Ltd ("LHC") a wholly owned subsidiary of Lien Hoe Corporation Berhad for the proposed acquisition of  the entire issued and paid up capital of Advantage Equity Sdn Bhd ("AESB") comprising of 100,000,000 ordinary shares of RM1.00 each from LHC for an adjusted cash consideration of RM94,709,627("Proposed Acquisition  of AESB"). The Proposed Acquisition of AESB is expected to be completed in the first financial quarter of 2008, subject to the approvals from the relevant authority and the members of the company.</t>
  </si>
  <si>
    <t>for a total cash consideration of RM6.50 million ("Proposed Acquisition"). The Proposed Acquisition is expected to be completed in the second financial quarter of 2008, subject to the relevant consent/s being obtained by CCSB from the Developer and/or the state, government or other relevant authorities.</t>
  </si>
  <si>
    <t>The Group recorded a lower revenue of RM3.3 million for the current financial quarter with profit before taxation ("PBT") of RM409,000 compared to the revenue of RM46.4 million with a loss before taxation ("LBT") of RM820,000 in preceding year corresponding quarter.The revenue for the financial quarter ended 31 December 2006 were contributed by rental collection from Holiday Plaza Complex commenced in October 2006 and  the disposal of the garment division  in October 2006.</t>
  </si>
  <si>
    <t>The Assets/Liabilities in a subsidiary held for sale had been completed on 13 October 2006. The following is the effect of the disposal:-</t>
  </si>
  <si>
    <t>(i) On 9 January 2007, Perduren entered into a conditional Shares Sales Agreement with LH Commercials Pte Ltd ("LHC") a wholly owned subsidiary of Lien Hoe Corporation Berhad for the proposed acquisition of  the entire issued and paid up capital of Advantage Equity Sdn Bhd ("AESB") comprising of 100,000,000 ordinary shares of RM1.00 each from LHC for an adjusted  cash consideration of RM94,709,627("Proposed Acquisition of AESB"). The Proposed Acquisition of AESB is expected to be completed in the first financial quarter of 2008, subject to the approvals from the relevant authority and the members of the company.</t>
  </si>
  <si>
    <t>(ii)Shop Unit Lot LG 48, Holiday Plaza, Johor Bahru, Johor Darul Takzim measuring approximately 622 square feet in area</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</si>
</sst>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0.0000"/>
    <numFmt numFmtId="174" formatCode="#,##0.0_);\(#,##0.0\)"/>
    <numFmt numFmtId="175" formatCode="#,##0.000"/>
    <numFmt numFmtId="176" formatCode="#,##0.0"/>
    <numFmt numFmtId="177" formatCode="#,##0.00000"/>
    <numFmt numFmtId="178" formatCode="#,##0.000000"/>
    <numFmt numFmtId="179" formatCode="[$-409]dddd\,\ mmmm\ dd\,\ yyyy"/>
    <numFmt numFmtId="180" formatCode="#,##0.000000000"/>
    <numFmt numFmtId="181" formatCode="#,##0.000_);\(#,##0.000\)"/>
    <numFmt numFmtId="182" formatCode="#,##0.0000_);\(#,##0.0000\)"/>
    <numFmt numFmtId="183" formatCode="0.00_);\(0.00\)"/>
    <numFmt numFmtId="184" formatCode="0.0"/>
    <numFmt numFmtId="185" formatCode="0.000"/>
    <numFmt numFmtId="186" formatCode="0.0000"/>
    <numFmt numFmtId="187" formatCode="_(* #,##0.0_);_(* \(#,##0.0\);_(* &quot;-&quot;??_);_(@_)"/>
    <numFmt numFmtId="188" formatCode="#,##0.0_);[Red]\(#,##0.0\)"/>
    <numFmt numFmtId="189" formatCode="_(* #,##0.000_);_(* \(#,##0.000\);_(* &quot;-&quot;??_);_(@_)"/>
    <numFmt numFmtId="190" formatCode="_(* #,##0.0000_);_(* \(#,##0.0000\);_(* &quot;-&quot;??_);_(@_)"/>
    <numFmt numFmtId="191" formatCode="_(* #,##0.00000_);_(* \(#,##0.00000\);_(* &quot;-&quot;??_);_(@_)"/>
    <numFmt numFmtId="192" formatCode="_(* #,##0.000000_);_(* \(#,##0.000000\);_(* &quot;-&quot;??_);_(@_)"/>
    <numFmt numFmtId="193" formatCode="_(* #,##0.0000000_);_(* \(#,##0.0000000\);_(* &quot;-&quot;??_);_(@_)"/>
    <numFmt numFmtId="194" formatCode="_(* #,##0.00000000_);_(* \(#,##0.00000000\);_(* &quot;-&quot;??_);_(@_)"/>
    <numFmt numFmtId="195" formatCode="_(* #,##0.000000000_);_(* \(#,##0.000000000\);_(* &quot;-&quot;??_);_(@_)"/>
    <numFmt numFmtId="196" formatCode="_(* #,##0.0000000000_);_(* \(#,##0.0000000000\);_(* &quot;-&quot;??_);_(@_)"/>
    <numFmt numFmtId="197" formatCode="_(* #,##0.00000000000_);_(* \(#,##0.00000000000\);_(* &quot;-&quot;??_);_(@_)"/>
    <numFmt numFmtId="198" formatCode="mmm/yyyy"/>
    <numFmt numFmtId="199" formatCode="[$-409]d\-mmm\-yy;@"/>
    <numFmt numFmtId="200" formatCode="&quot;Yes&quot;;&quot;Yes&quot;;&quot;No&quot;"/>
    <numFmt numFmtId="201" formatCode="&quot;True&quot;;&quot;True&quot;;&quot;False&quot;"/>
    <numFmt numFmtId="202" formatCode="&quot;On&quot;;&quot;On&quot;;&quot;Off&quot;"/>
    <numFmt numFmtId="203" formatCode="[$€-2]\ #,##0.00_);[Red]\([$€-2]\ #,##0.00\)"/>
    <numFmt numFmtId="204" formatCode="&quot;RM&quot;#,##0_);\(&quot;RM&quot;#,##0\)"/>
    <numFmt numFmtId="205" formatCode="&quot;RM&quot;#,##0_);[Red]\(&quot;RM&quot;#,##0\)"/>
    <numFmt numFmtId="206" formatCode="&quot;RM&quot;#,##0.00_);\(&quot;RM&quot;#,##0.00\)"/>
    <numFmt numFmtId="207" formatCode="&quot;RM&quot;#,##0.00_);[Red]\(&quot;RM&quot;#,##0.00\)"/>
    <numFmt numFmtId="208" formatCode="_(&quot;RM&quot;* #,##0_);_(&quot;RM&quot;* \(#,##0\);_(&quot;RM&quot;* &quot;-&quot;_);_(@_)"/>
    <numFmt numFmtId="209" formatCode="_(&quot;RM&quot;* #,##0.00_);_(&quot;RM&quot;* \(#,##0.00\);_(&quot;RM&quot;* &quot;-&quot;??_);_(@_)"/>
    <numFmt numFmtId="210" formatCode="0.0%"/>
    <numFmt numFmtId="211" formatCode="_(* #,##0.000_);_(* \(#,##0.000\);_(* &quot;-&quot;???_);_(@_)"/>
    <numFmt numFmtId="212" formatCode="0_);[Red]\(0\)"/>
    <numFmt numFmtId="213" formatCode="mmmm\-yy"/>
    <numFmt numFmtId="214" formatCode="#,##0.00000000_);[Red]\(#,##0.00000000\)"/>
    <numFmt numFmtId="215" formatCode="#,##0\ _$;[Red]\-#,##0\ _$"/>
    <numFmt numFmtId="216" formatCode="#,##0.00\ _$;[Red]\-#,##0.00\ _$"/>
    <numFmt numFmtId="217" formatCode="#,##0.00;[Red]#,##0.00"/>
    <numFmt numFmtId="218" formatCode="0.000000"/>
    <numFmt numFmtId="219" formatCode="0.00000"/>
    <numFmt numFmtId="220" formatCode="#,##0.0000000"/>
  </numFmts>
  <fonts count="11">
    <font>
      <sz val="10"/>
      <name val="Arial"/>
      <family val="0"/>
    </font>
    <font>
      <sz val="12"/>
      <name val="Times New Roman"/>
      <family val="1"/>
    </font>
    <font>
      <u val="single"/>
      <sz val="10"/>
      <color indexed="36"/>
      <name val="Arial"/>
      <family val="2"/>
    </font>
    <font>
      <u val="single"/>
      <sz val="10"/>
      <color indexed="12"/>
      <name val="Arial"/>
      <family val="2"/>
    </font>
    <font>
      <b/>
      <sz val="12"/>
      <name val="Arial"/>
      <family val="2"/>
    </font>
    <font>
      <sz val="12"/>
      <name val="Arial"/>
      <family val="2"/>
    </font>
    <font>
      <b/>
      <sz val="10"/>
      <name val="Arial"/>
      <family val="2"/>
    </font>
    <font>
      <sz val="11"/>
      <name val="Arial"/>
      <family val="2"/>
    </font>
    <font>
      <i/>
      <sz val="11"/>
      <name val="Arial"/>
      <family val="2"/>
    </font>
    <font>
      <b/>
      <i/>
      <sz val="14"/>
      <name val="Arial"/>
      <family val="2"/>
    </font>
    <font>
      <i/>
      <sz val="12"/>
      <name val="Arial"/>
      <family val="2"/>
    </font>
  </fonts>
  <fills count="2">
    <fill>
      <patternFill/>
    </fill>
    <fill>
      <patternFill patternType="gray125"/>
    </fill>
  </fills>
  <borders count="18">
    <border>
      <left/>
      <right/>
      <top/>
      <bottom/>
      <diagonal/>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style="medium"/>
    </border>
    <border>
      <left>
        <color indexed="63"/>
      </left>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8" fontId="1" fillId="0" borderId="0">
      <alignment/>
      <protection/>
    </xf>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50">
    <xf numFmtId="0" fontId="0" fillId="0" borderId="0" xfId="0" applyAlignment="1">
      <alignment/>
    </xf>
    <xf numFmtId="172" fontId="5" fillId="0" borderId="1" xfId="15" applyNumberFormat="1" applyFont="1" applyFill="1" applyBorder="1" applyAlignment="1">
      <alignment vertical="top"/>
    </xf>
    <xf numFmtId="172" fontId="5" fillId="0" borderId="0" xfId="15" applyNumberFormat="1" applyFont="1" applyFill="1" applyAlignment="1">
      <alignment vertical="top"/>
    </xf>
    <xf numFmtId="172" fontId="5" fillId="0" borderId="0" xfId="15" applyNumberFormat="1" applyFont="1" applyFill="1" applyBorder="1" applyAlignment="1">
      <alignment vertical="top"/>
    </xf>
    <xf numFmtId="43" fontId="5" fillId="0" borderId="0" xfId="15" applyFont="1" applyFill="1" applyAlignment="1">
      <alignment vertical="top"/>
    </xf>
    <xf numFmtId="172" fontId="5" fillId="0" borderId="0" xfId="15" applyNumberFormat="1" applyFont="1" applyFill="1" applyAlignment="1">
      <alignment vertical="top" wrapText="1"/>
    </xf>
    <xf numFmtId="172" fontId="5" fillId="0" borderId="0" xfId="15" applyNumberFormat="1" applyFont="1" applyFill="1" applyAlignment="1">
      <alignment horizontal="right" vertical="top" wrapText="1"/>
    </xf>
    <xf numFmtId="43" fontId="5" fillId="0" borderId="1" xfId="15" applyNumberFormat="1" applyFont="1" applyFill="1" applyBorder="1" applyAlignment="1">
      <alignment vertical="top"/>
    </xf>
    <xf numFmtId="172" fontId="0" fillId="0" borderId="0" xfId="15" applyNumberFormat="1" applyFont="1" applyFill="1" applyAlignment="1">
      <alignment/>
    </xf>
    <xf numFmtId="172" fontId="0" fillId="0" borderId="2" xfId="15" applyNumberFormat="1" applyFont="1" applyFill="1" applyBorder="1" applyAlignment="1">
      <alignment/>
    </xf>
    <xf numFmtId="172" fontId="6" fillId="0" borderId="0" xfId="15" applyNumberFormat="1" applyFont="1" applyFill="1" applyAlignment="1">
      <alignment/>
    </xf>
    <xf numFmtId="172" fontId="6" fillId="0" borderId="3" xfId="15" applyNumberFormat="1" applyFont="1" applyFill="1" applyBorder="1" applyAlignment="1">
      <alignment/>
    </xf>
    <xf numFmtId="172" fontId="0" fillId="0" borderId="4" xfId="15" applyNumberFormat="1" applyFont="1" applyFill="1" applyBorder="1" applyAlignment="1">
      <alignment/>
    </xf>
    <xf numFmtId="172" fontId="0" fillId="0" borderId="0" xfId="15" applyNumberFormat="1" applyFont="1" applyFill="1" applyBorder="1" applyAlignment="1">
      <alignment/>
    </xf>
    <xf numFmtId="172" fontId="0" fillId="0" borderId="5" xfId="15" applyNumberFormat="1" applyFont="1" applyFill="1" applyBorder="1" applyAlignment="1">
      <alignment/>
    </xf>
    <xf numFmtId="172" fontId="5" fillId="0" borderId="0" xfId="15" applyNumberFormat="1" applyFont="1" applyFill="1" applyBorder="1" applyAlignment="1">
      <alignment/>
    </xf>
    <xf numFmtId="172" fontId="5" fillId="0" borderId="0" xfId="15" applyNumberFormat="1" applyFont="1" applyFill="1" applyAlignment="1">
      <alignment/>
    </xf>
    <xf numFmtId="172" fontId="5" fillId="0" borderId="4" xfId="15" applyNumberFormat="1" applyFont="1" applyFill="1" applyBorder="1" applyAlignment="1">
      <alignment/>
    </xf>
    <xf numFmtId="172" fontId="5" fillId="0" borderId="6" xfId="15" applyNumberFormat="1" applyFont="1" applyFill="1" applyBorder="1" applyAlignment="1">
      <alignment/>
    </xf>
    <xf numFmtId="172" fontId="5" fillId="0" borderId="7" xfId="15" applyNumberFormat="1" applyFont="1" applyFill="1" applyBorder="1" applyAlignment="1">
      <alignment/>
    </xf>
    <xf numFmtId="172" fontId="5" fillId="0" borderId="8" xfId="15" applyNumberFormat="1" applyFont="1" applyFill="1" applyBorder="1" applyAlignment="1">
      <alignment/>
    </xf>
    <xf numFmtId="172" fontId="5" fillId="0" borderId="9" xfId="15" applyNumberFormat="1" applyFont="1" applyFill="1" applyBorder="1" applyAlignment="1">
      <alignment/>
    </xf>
    <xf numFmtId="172" fontId="5" fillId="0" borderId="3" xfId="15" applyNumberFormat="1" applyFont="1" applyFill="1" applyBorder="1" applyAlignment="1">
      <alignment/>
    </xf>
    <xf numFmtId="172" fontId="5" fillId="0" borderId="0" xfId="15" applyNumberFormat="1" applyFont="1" applyFill="1" applyBorder="1" applyAlignment="1">
      <alignment horizontal="left" vertical="top"/>
    </xf>
    <xf numFmtId="172" fontId="0" fillId="0" borderId="0" xfId="15" applyNumberFormat="1" applyFont="1" applyFill="1" applyBorder="1" applyAlignment="1">
      <alignment horizontal="left" vertical="top"/>
    </xf>
    <xf numFmtId="172" fontId="5" fillId="0" borderId="3" xfId="15" applyNumberFormat="1" applyFont="1" applyFill="1" applyBorder="1" applyAlignment="1">
      <alignment vertical="top"/>
    </xf>
    <xf numFmtId="38" fontId="5" fillId="0" borderId="0" xfId="19" applyFont="1" applyFill="1" applyAlignment="1">
      <alignment horizontal="justify" vertical="top" wrapText="1"/>
      <protection/>
    </xf>
    <xf numFmtId="38" fontId="5" fillId="0" borderId="0" xfId="19" applyFont="1" applyFill="1" applyAlignment="1">
      <alignment horizontal="justify" vertical="top"/>
      <protection/>
    </xf>
    <xf numFmtId="38" fontId="5" fillId="0" borderId="0" xfId="19" applyFont="1" applyFill="1" applyAlignment="1">
      <alignment vertical="top"/>
      <protection/>
    </xf>
    <xf numFmtId="38" fontId="4" fillId="0" borderId="0" xfId="19" applyFont="1" applyFill="1" applyAlignment="1">
      <alignment horizontal="left" vertical="top"/>
      <protection/>
    </xf>
    <xf numFmtId="38" fontId="5" fillId="0" borderId="0" xfId="19" applyFont="1" applyFill="1" applyAlignment="1">
      <alignment horizontal="center" vertical="top"/>
      <protection/>
    </xf>
    <xf numFmtId="38" fontId="4" fillId="0" borderId="0" xfId="19" applyFont="1" applyFill="1" applyAlignment="1">
      <alignment horizontal="center" vertical="top"/>
      <protection/>
    </xf>
    <xf numFmtId="38" fontId="4" fillId="0" borderId="0" xfId="19" applyFont="1" applyFill="1" applyAlignment="1">
      <alignment vertical="top"/>
      <protection/>
    </xf>
    <xf numFmtId="38" fontId="4" fillId="0" borderId="0" xfId="19" applyFont="1" applyFill="1">
      <alignment/>
      <protection/>
    </xf>
    <xf numFmtId="38" fontId="4" fillId="0" borderId="0" xfId="19" applyFont="1" applyFill="1" applyAlignment="1">
      <alignment horizontal="justify"/>
      <protection/>
    </xf>
    <xf numFmtId="38" fontId="4" fillId="0" borderId="0" xfId="19" applyFont="1" applyFill="1" applyAlignment="1">
      <alignment horizontal="left"/>
      <protection/>
    </xf>
    <xf numFmtId="38" fontId="1" fillId="0" borderId="0" xfId="19" applyFill="1">
      <alignment/>
      <protection/>
    </xf>
    <xf numFmtId="38" fontId="5" fillId="0" borderId="0" xfId="19" applyFont="1" applyFill="1" applyAlignment="1">
      <alignment horizontal="left"/>
      <protection/>
    </xf>
    <xf numFmtId="38" fontId="4" fillId="0" borderId="0" xfId="19" applyFont="1" applyFill="1" applyAlignment="1">
      <alignment horizontal="center"/>
      <protection/>
    </xf>
    <xf numFmtId="38" fontId="5" fillId="0" borderId="0" xfId="19" applyFont="1" applyFill="1">
      <alignment/>
      <protection/>
    </xf>
    <xf numFmtId="38" fontId="5" fillId="0" borderId="0" xfId="19" applyFont="1" applyFill="1" applyAlignment="1">
      <alignment horizontal="justify" wrapText="1"/>
      <protection/>
    </xf>
    <xf numFmtId="38" fontId="5" fillId="0" borderId="0" xfId="19" applyFont="1" applyFill="1" applyAlignment="1">
      <alignment horizontal="justify" vertical="justify" wrapText="1"/>
      <protection/>
    </xf>
    <xf numFmtId="38" fontId="9" fillId="0" borderId="0" xfId="19" applyFont="1" applyFill="1" applyAlignment="1">
      <alignment vertical="top"/>
      <protection/>
    </xf>
    <xf numFmtId="38" fontId="5" fillId="0" borderId="0" xfId="19" applyFont="1" applyFill="1" applyAlignment="1">
      <alignment horizontal="center" vertical="top" wrapText="1"/>
      <protection/>
    </xf>
    <xf numFmtId="38" fontId="4" fillId="0" borderId="0" xfId="19" applyFont="1" applyFill="1" applyAlignment="1">
      <alignment horizontal="center" wrapText="1"/>
      <protection/>
    </xf>
    <xf numFmtId="38" fontId="4" fillId="0" borderId="0" xfId="19" applyFont="1" applyFill="1" applyAlignment="1">
      <alignment horizontal="center" vertical="top" wrapText="1"/>
      <protection/>
    </xf>
    <xf numFmtId="38" fontId="5" fillId="0" borderId="0" xfId="19" applyFont="1" applyFill="1" applyBorder="1" applyAlignment="1">
      <alignment vertical="top"/>
      <protection/>
    </xf>
    <xf numFmtId="38" fontId="5" fillId="0" borderId="0" xfId="19" applyFont="1" applyFill="1" applyAlignment="1" quotePrefix="1">
      <alignment vertical="top"/>
      <protection/>
    </xf>
    <xf numFmtId="38" fontId="4" fillId="0" borderId="0" xfId="19" applyFont="1" applyFill="1" applyBorder="1" applyAlignment="1">
      <alignment horizontal="center" wrapText="1"/>
      <protection/>
    </xf>
    <xf numFmtId="38" fontId="4" fillId="0" borderId="0" xfId="19" applyFont="1" applyFill="1" applyBorder="1" applyAlignment="1">
      <alignment horizontal="center" vertical="top" wrapText="1"/>
      <protection/>
    </xf>
    <xf numFmtId="172" fontId="5" fillId="0" borderId="0" xfId="19" applyNumberFormat="1" applyFont="1" applyFill="1" applyBorder="1" applyAlignment="1">
      <alignment vertical="top"/>
      <protection/>
    </xf>
    <xf numFmtId="38" fontId="5" fillId="0" borderId="0" xfId="19" applyFont="1" applyFill="1" applyAlignment="1">
      <alignment vertical="top" wrapText="1"/>
      <protection/>
    </xf>
    <xf numFmtId="38" fontId="4" fillId="0" borderId="0" xfId="19" applyFont="1" applyFill="1" applyAlignment="1">
      <alignment vertical="top" wrapText="1"/>
      <protection/>
    </xf>
    <xf numFmtId="38" fontId="5" fillId="0" borderId="0" xfId="19" applyFont="1" applyFill="1" applyBorder="1">
      <alignment/>
      <protection/>
    </xf>
    <xf numFmtId="38" fontId="4" fillId="0" borderId="0" xfId="19" applyFont="1" applyBorder="1" applyAlignment="1">
      <alignment horizontal="center" vertical="center"/>
      <protection/>
    </xf>
    <xf numFmtId="38" fontId="5" fillId="0" borderId="0" xfId="19" applyFont="1" applyFill="1" applyAlignment="1">
      <alignment horizontal="right" vertical="top"/>
      <protection/>
    </xf>
    <xf numFmtId="38" fontId="5" fillId="0" borderId="0" xfId="19" applyFont="1" applyFill="1" applyAlignment="1">
      <alignment horizontal="right" vertical="top" wrapText="1"/>
      <protection/>
    </xf>
    <xf numFmtId="38" fontId="4" fillId="0" borderId="0" xfId="19" applyFont="1" applyFill="1" applyAlignment="1" quotePrefix="1">
      <alignment horizontal="center" vertical="top"/>
      <protection/>
    </xf>
    <xf numFmtId="38" fontId="0" fillId="0" borderId="0" xfId="19" applyFont="1" applyFill="1" applyAlignment="1">
      <alignment horizontal="center" vertical="top"/>
      <protection/>
    </xf>
    <xf numFmtId="37" fontId="5" fillId="0" borderId="0" xfId="19" applyNumberFormat="1" applyFont="1" applyFill="1" applyAlignment="1">
      <alignment vertical="top" wrapText="1"/>
      <protection/>
    </xf>
    <xf numFmtId="43" fontId="5" fillId="0" borderId="0" xfId="15" applyNumberFormat="1" applyFont="1" applyFill="1" applyBorder="1" applyAlignment="1">
      <alignment vertical="top"/>
    </xf>
    <xf numFmtId="38" fontId="5" fillId="0" borderId="0" xfId="19" applyFont="1" applyFill="1" applyBorder="1" applyAlignment="1">
      <alignment vertical="top" wrapText="1"/>
      <protection/>
    </xf>
    <xf numFmtId="38" fontId="5" fillId="0" borderId="0" xfId="19" applyFont="1" applyFill="1" quotePrefix="1">
      <alignment/>
      <protection/>
    </xf>
    <xf numFmtId="38" fontId="5" fillId="0" borderId="0" xfId="19" applyFont="1" applyFill="1" applyAlignment="1">
      <alignment wrapText="1"/>
      <protection/>
    </xf>
    <xf numFmtId="38" fontId="4" fillId="0" borderId="0" xfId="19" applyFont="1" applyFill="1" applyAlignment="1" quotePrefix="1">
      <alignment horizontal="left"/>
      <protection/>
    </xf>
    <xf numFmtId="38" fontId="6" fillId="0" borderId="0" xfId="19" applyFont="1" applyFill="1">
      <alignment/>
      <protection/>
    </xf>
    <xf numFmtId="38" fontId="6" fillId="0" borderId="0" xfId="19" applyFont="1" applyFill="1" applyAlignment="1">
      <alignment horizontal="center"/>
      <protection/>
    </xf>
    <xf numFmtId="15" fontId="6" fillId="0" borderId="0" xfId="19" applyNumberFormat="1" applyFont="1" applyFill="1" applyAlignment="1">
      <alignment horizontal="center"/>
      <protection/>
    </xf>
    <xf numFmtId="38" fontId="6" fillId="0" borderId="0" xfId="19" applyFont="1" applyFill="1" applyBorder="1">
      <alignment/>
      <protection/>
    </xf>
    <xf numFmtId="38" fontId="6" fillId="0" borderId="0" xfId="19" applyFont="1" applyFill="1" applyAlignment="1" quotePrefix="1">
      <alignment horizontal="left"/>
      <protection/>
    </xf>
    <xf numFmtId="38" fontId="5" fillId="0" borderId="0" xfId="19" applyFont="1" applyFill="1" applyAlignment="1">
      <alignment horizontal="left" vertical="top" wrapText="1"/>
      <protection/>
    </xf>
    <xf numFmtId="38" fontId="4" fillId="0" borderId="0" xfId="19" applyFont="1" applyFill="1" applyBorder="1" applyAlignment="1">
      <alignment horizontal="center"/>
      <protection/>
    </xf>
    <xf numFmtId="172" fontId="5" fillId="0" borderId="5" xfId="15" applyNumberFormat="1" applyFont="1" applyFill="1" applyBorder="1" applyAlignment="1">
      <alignment/>
    </xf>
    <xf numFmtId="172" fontId="5" fillId="0" borderId="10" xfId="15" applyNumberFormat="1" applyFont="1" applyFill="1" applyBorder="1" applyAlignment="1">
      <alignment vertical="top"/>
    </xf>
    <xf numFmtId="38" fontId="4" fillId="0" borderId="0" xfId="19" applyFont="1" applyFill="1" applyBorder="1" applyAlignment="1" quotePrefix="1">
      <alignment horizontal="center" vertical="top"/>
      <protection/>
    </xf>
    <xf numFmtId="38" fontId="4" fillId="0" borderId="0" xfId="19" applyFont="1" applyFill="1" applyBorder="1" applyAlignment="1">
      <alignment horizontal="center" vertical="top"/>
      <protection/>
    </xf>
    <xf numFmtId="38" fontId="4" fillId="0" borderId="11" xfId="19" applyFont="1" applyFill="1" applyBorder="1" applyAlignment="1">
      <alignment horizontal="center" wrapText="1"/>
      <protection/>
    </xf>
    <xf numFmtId="38" fontId="4" fillId="0" borderId="2" xfId="19" applyFont="1" applyFill="1" applyBorder="1" applyAlignment="1">
      <alignment horizontal="center" wrapText="1"/>
      <protection/>
    </xf>
    <xf numFmtId="38" fontId="4" fillId="0" borderId="9" xfId="19" applyFont="1" applyFill="1" applyBorder="1" applyAlignment="1">
      <alignment horizontal="center" wrapText="1"/>
      <protection/>
    </xf>
    <xf numFmtId="38" fontId="4" fillId="0" borderId="12" xfId="19" applyFont="1" applyFill="1" applyBorder="1" applyAlignment="1">
      <alignment horizontal="center" wrapText="1"/>
      <protection/>
    </xf>
    <xf numFmtId="172" fontId="5" fillId="0" borderId="13" xfId="15" applyNumberFormat="1" applyFont="1" applyFill="1" applyBorder="1" applyAlignment="1">
      <alignment/>
    </xf>
    <xf numFmtId="172" fontId="5" fillId="0" borderId="14" xfId="15" applyNumberFormat="1" applyFont="1" applyFill="1" applyBorder="1" applyAlignment="1">
      <alignment/>
    </xf>
    <xf numFmtId="172" fontId="5" fillId="0" borderId="15" xfId="15" applyNumberFormat="1" applyFont="1" applyFill="1" applyBorder="1" applyAlignment="1">
      <alignment/>
    </xf>
    <xf numFmtId="0" fontId="5" fillId="0" borderId="0" xfId="19" applyNumberFormat="1" applyFont="1" applyFill="1">
      <alignment/>
      <protection/>
    </xf>
    <xf numFmtId="172" fontId="5" fillId="0" borderId="0" xfId="19" applyNumberFormat="1" applyFont="1" applyFill="1">
      <alignment/>
      <protection/>
    </xf>
    <xf numFmtId="38" fontId="4" fillId="0" borderId="0" xfId="19" applyFont="1" applyFill="1" applyAlignment="1">
      <alignment/>
      <protection/>
    </xf>
    <xf numFmtId="172" fontId="5" fillId="0" borderId="10" xfId="15" applyNumberFormat="1" applyFont="1" applyFill="1" applyBorder="1" applyAlignment="1">
      <alignment/>
    </xf>
    <xf numFmtId="172" fontId="5" fillId="0" borderId="16" xfId="15" applyNumberFormat="1" applyFont="1" applyFill="1" applyBorder="1" applyAlignment="1">
      <alignment/>
    </xf>
    <xf numFmtId="43" fontId="5" fillId="0" borderId="1" xfId="15" applyNumberFormat="1" applyFont="1" applyFill="1" applyBorder="1" applyAlignment="1">
      <alignment/>
    </xf>
    <xf numFmtId="43" fontId="5" fillId="0" borderId="0" xfId="15" applyNumberFormat="1" applyFont="1" applyFill="1" applyAlignment="1">
      <alignment/>
    </xf>
    <xf numFmtId="43" fontId="5" fillId="0" borderId="1" xfId="15" applyNumberFormat="1" applyFont="1" applyFill="1" applyBorder="1" applyAlignment="1" quotePrefix="1">
      <alignment horizontal="center"/>
    </xf>
    <xf numFmtId="38" fontId="5" fillId="0" borderId="0" xfId="19" applyFont="1" applyFill="1" applyBorder="1" applyAlignment="1">
      <alignment horizontal="justify" vertical="top" wrapText="1"/>
      <protection/>
    </xf>
    <xf numFmtId="38" fontId="5" fillId="0" borderId="0" xfId="19" applyFont="1" applyFill="1" applyAlignment="1">
      <alignment horizontal="justify"/>
      <protection/>
    </xf>
    <xf numFmtId="43" fontId="0" fillId="0" borderId="0" xfId="15" applyFont="1" applyFill="1" applyAlignment="1">
      <alignment/>
    </xf>
    <xf numFmtId="43" fontId="5" fillId="0" borderId="0" xfId="15" applyFont="1" applyFill="1" applyAlignment="1">
      <alignment/>
    </xf>
    <xf numFmtId="38" fontId="5" fillId="0" borderId="0" xfId="19" applyFont="1" applyFill="1" applyAlignment="1">
      <alignment/>
      <protection/>
    </xf>
    <xf numFmtId="38" fontId="4" fillId="0" borderId="0" xfId="19" applyFont="1" applyFill="1" applyAlignment="1">
      <alignment horizontal="center" vertical="center" wrapText="1"/>
      <protection/>
    </xf>
    <xf numFmtId="172" fontId="5" fillId="0" borderId="17" xfId="15" applyNumberFormat="1" applyFont="1" applyFill="1" applyBorder="1" applyAlignment="1">
      <alignment/>
    </xf>
    <xf numFmtId="0" fontId="5" fillId="0" borderId="0" xfId="22" applyNumberFormat="1" applyFont="1" applyFill="1" applyAlignment="1">
      <alignment horizontal="justify" vertical="top" wrapText="1"/>
      <protection/>
    </xf>
    <xf numFmtId="172" fontId="4" fillId="0" borderId="0" xfId="15" applyNumberFormat="1" applyFont="1" applyFill="1" applyBorder="1" applyAlignment="1">
      <alignment horizontal="left" vertical="top"/>
    </xf>
    <xf numFmtId="0" fontId="0" fillId="0" borderId="0" xfId="0" applyFont="1" applyFill="1" applyAlignment="1">
      <alignment vertical="top" wrapText="1"/>
    </xf>
    <xf numFmtId="38" fontId="5" fillId="0" borderId="0" xfId="19" applyFont="1" applyFill="1" applyAlignment="1">
      <alignment horizontal="center"/>
      <protection/>
    </xf>
    <xf numFmtId="172" fontId="5" fillId="0" borderId="0" xfId="19" applyNumberFormat="1" applyFont="1" applyFill="1" applyAlignment="1">
      <alignment vertical="top"/>
      <protection/>
    </xf>
    <xf numFmtId="172" fontId="5" fillId="0" borderId="0" xfId="15" applyNumberFormat="1" applyFont="1" applyFill="1" applyAlignment="1">
      <alignment horizontal="left" vertical="top"/>
    </xf>
    <xf numFmtId="172" fontId="5" fillId="0" borderId="16" xfId="15" applyNumberFormat="1" applyFont="1" applyFill="1" applyBorder="1" applyAlignment="1">
      <alignment horizontal="left" vertical="top"/>
    </xf>
    <xf numFmtId="172" fontId="5" fillId="0" borderId="4" xfId="15" applyNumberFormat="1" applyFont="1" applyFill="1" applyBorder="1" applyAlignment="1">
      <alignment horizontal="left" vertical="top"/>
    </xf>
    <xf numFmtId="172" fontId="5" fillId="0" borderId="1" xfId="15" applyNumberFormat="1" applyFont="1" applyFill="1" applyBorder="1" applyAlignment="1">
      <alignment horizontal="left" vertical="top"/>
    </xf>
    <xf numFmtId="0" fontId="5" fillId="0" borderId="0" xfId="0" applyFont="1" applyFill="1" applyAlignment="1">
      <alignment vertical="top" wrapText="1"/>
    </xf>
    <xf numFmtId="38" fontId="4" fillId="0" borderId="0" xfId="19" applyFont="1" applyFill="1" applyBorder="1" applyAlignment="1">
      <alignment horizontal="center" vertical="center"/>
      <protection/>
    </xf>
    <xf numFmtId="38" fontId="7" fillId="0" borderId="0" xfId="19" applyFont="1" applyFill="1" applyAlignment="1">
      <alignment horizontal="justify"/>
      <protection/>
    </xf>
    <xf numFmtId="41" fontId="0" fillId="0" borderId="0" xfId="19" applyNumberFormat="1" applyFont="1" applyFill="1">
      <alignment/>
      <protection/>
    </xf>
    <xf numFmtId="38" fontId="10" fillId="0" borderId="0" xfId="19" applyFont="1" applyFill="1" applyAlignment="1">
      <alignment horizontal="justify" vertical="top" wrapText="1"/>
      <protection/>
    </xf>
    <xf numFmtId="43" fontId="5" fillId="0" borderId="0" xfId="15" applyNumberFormat="1" applyFont="1" applyFill="1" applyBorder="1" applyAlignment="1">
      <alignment/>
    </xf>
    <xf numFmtId="43" fontId="5" fillId="0" borderId="0" xfId="15" applyNumberFormat="1" applyFont="1" applyFill="1" applyBorder="1" applyAlignment="1" quotePrefix="1">
      <alignment horizontal="center"/>
    </xf>
    <xf numFmtId="0" fontId="5" fillId="0" borderId="0" xfId="0" applyFont="1" applyFill="1" applyAlignment="1">
      <alignment horizontal="justify" vertical="top" wrapText="1"/>
    </xf>
    <xf numFmtId="0" fontId="5" fillId="0" borderId="0" xfId="0" applyFont="1" applyFill="1" applyAlignment="1">
      <alignment horizontal="left" vertical="top" wrapText="1"/>
    </xf>
    <xf numFmtId="41" fontId="5" fillId="0" borderId="0" xfId="19" applyNumberFormat="1" applyFont="1" applyFill="1" applyBorder="1" applyAlignment="1">
      <alignment horizontal="center" vertical="top"/>
      <protection/>
    </xf>
    <xf numFmtId="41" fontId="5" fillId="0" borderId="0" xfId="15" applyNumberFormat="1" applyFont="1" applyFill="1" applyBorder="1" applyAlignment="1">
      <alignment vertical="top"/>
    </xf>
    <xf numFmtId="41" fontId="5" fillId="0" borderId="3" xfId="15" applyNumberFormat="1" applyFont="1" applyFill="1" applyBorder="1" applyAlignment="1">
      <alignment vertical="top"/>
    </xf>
    <xf numFmtId="38" fontId="5" fillId="0" borderId="0" xfId="19" applyFont="1" applyAlignment="1">
      <alignment wrapText="1"/>
      <protection/>
    </xf>
    <xf numFmtId="41" fontId="5" fillId="0" borderId="0" xfId="0" applyNumberFormat="1" applyFont="1" applyAlignment="1">
      <alignment/>
    </xf>
    <xf numFmtId="41" fontId="5" fillId="0" borderId="3" xfId="0" applyNumberFormat="1" applyFont="1" applyBorder="1" applyAlignment="1">
      <alignment/>
    </xf>
    <xf numFmtId="41" fontId="5" fillId="0" borderId="0" xfId="19" applyNumberFormat="1" applyFont="1" applyFill="1" applyBorder="1">
      <alignment/>
      <protection/>
    </xf>
    <xf numFmtId="41" fontId="5" fillId="0" borderId="0" xfId="15" applyNumberFormat="1" applyFont="1" applyFill="1" applyBorder="1" applyAlignment="1">
      <alignment/>
    </xf>
    <xf numFmtId="38" fontId="0" fillId="0" borderId="0" xfId="19" applyFont="1" applyFill="1" applyAlignment="1">
      <alignment horizontal="justify" wrapText="1"/>
      <protection/>
    </xf>
    <xf numFmtId="38" fontId="10" fillId="0" borderId="0" xfId="19" applyFont="1" applyFill="1" applyAlignment="1">
      <alignment horizontal="justify" vertical="top" wrapText="1"/>
      <protection/>
    </xf>
    <xf numFmtId="38" fontId="5" fillId="0" borderId="0" xfId="19" applyFont="1" applyFill="1" applyAlignment="1">
      <alignment horizontal="justify" wrapText="1"/>
      <protection/>
    </xf>
    <xf numFmtId="38" fontId="4" fillId="0" borderId="0" xfId="19" applyFont="1" applyFill="1" applyAlignment="1">
      <alignment horizontal="center"/>
      <protection/>
    </xf>
    <xf numFmtId="38" fontId="5" fillId="0" borderId="0" xfId="19" applyFont="1" applyAlignment="1">
      <alignment horizontal="justify" wrapText="1"/>
      <protection/>
    </xf>
    <xf numFmtId="38" fontId="5" fillId="0" borderId="0" xfId="19" applyFont="1" applyAlignment="1">
      <alignment horizontal="left" wrapText="1"/>
      <protection/>
    </xf>
    <xf numFmtId="38" fontId="4" fillId="0" borderId="0" xfId="19" applyFont="1" applyFill="1" applyBorder="1" applyAlignment="1">
      <alignment horizontal="center"/>
      <protection/>
    </xf>
    <xf numFmtId="38" fontId="7" fillId="0" borderId="0" xfId="19" applyFont="1" applyFill="1" applyAlignment="1">
      <alignment horizontal="justify" wrapText="1"/>
      <protection/>
    </xf>
    <xf numFmtId="38" fontId="5" fillId="0" borderId="0" xfId="19" applyFont="1" applyFill="1" applyAlignment="1">
      <alignment horizontal="left" wrapText="1"/>
      <protection/>
    </xf>
    <xf numFmtId="0" fontId="5" fillId="0" borderId="0" xfId="0" applyFont="1" applyFill="1" applyAlignment="1">
      <alignment horizontal="left" vertical="top" wrapText="1"/>
    </xf>
    <xf numFmtId="38" fontId="5" fillId="0" borderId="0" xfId="19" applyFont="1" applyFill="1" applyAlignment="1">
      <alignment horizontal="justify" vertical="top" wrapText="1"/>
      <protection/>
    </xf>
    <xf numFmtId="38" fontId="4" fillId="0" borderId="0" xfId="19" applyFont="1" applyFill="1" applyAlignment="1">
      <alignment horizontal="left" vertical="top" wrapText="1"/>
      <protection/>
    </xf>
    <xf numFmtId="38" fontId="5" fillId="0" borderId="0" xfId="19" applyFont="1" applyFill="1" applyAlignment="1">
      <alignment horizontal="left" vertical="top" wrapText="1"/>
      <protection/>
    </xf>
    <xf numFmtId="38" fontId="5" fillId="0" borderId="0" xfId="19" applyFont="1" applyFill="1" applyAlignment="1">
      <alignment horizontal="left"/>
      <protection/>
    </xf>
    <xf numFmtId="38" fontId="4" fillId="0" borderId="0" xfId="19" applyFont="1" applyFill="1" applyAlignment="1">
      <alignment horizontal="left"/>
      <protection/>
    </xf>
    <xf numFmtId="38" fontId="5" fillId="0" borderId="0" xfId="19" applyFont="1" applyFill="1" applyAlignment="1">
      <alignment horizontal="justify" vertical="justify" wrapText="1"/>
      <protection/>
    </xf>
    <xf numFmtId="0" fontId="5" fillId="0" borderId="0" xfId="0" applyFont="1" applyFill="1" applyAlignment="1">
      <alignment horizontal="justify" vertical="top" wrapText="1"/>
    </xf>
    <xf numFmtId="2" fontId="5" fillId="0" borderId="0" xfId="19" applyNumberFormat="1" applyFont="1" applyFill="1" applyAlignment="1">
      <alignment horizontal="justify" vertical="top" wrapText="1"/>
      <protection/>
    </xf>
    <xf numFmtId="1" fontId="5" fillId="0" borderId="0" xfId="19" applyNumberFormat="1" applyFont="1" applyFill="1" applyAlignment="1">
      <alignment horizontal="left" vertical="top"/>
      <protection/>
    </xf>
    <xf numFmtId="38" fontId="4" fillId="0" borderId="0" xfId="19" applyFont="1" applyFill="1" applyAlignment="1">
      <alignment horizontal="justify" vertical="top" wrapText="1"/>
      <protection/>
    </xf>
    <xf numFmtId="0" fontId="5" fillId="0" borderId="0" xfId="19" applyNumberFormat="1" applyFont="1" applyFill="1" applyAlignment="1">
      <alignment horizontal="justify" vertical="top" wrapText="1"/>
      <protection/>
    </xf>
    <xf numFmtId="0" fontId="5" fillId="0" borderId="0" xfId="22" applyNumberFormat="1" applyFont="1" applyFill="1" applyAlignment="1">
      <alignment horizontal="justify" vertical="top" wrapText="1"/>
      <protection/>
    </xf>
    <xf numFmtId="38" fontId="5" fillId="0" borderId="0" xfId="19" applyFont="1" applyFill="1" applyAlignment="1">
      <alignment vertical="top" wrapText="1"/>
      <protection/>
    </xf>
    <xf numFmtId="38" fontId="4" fillId="0" borderId="0" xfId="19" applyFont="1" applyFill="1" applyAlignment="1">
      <alignment horizontal="center" vertical="top"/>
      <protection/>
    </xf>
    <xf numFmtId="37" fontId="5" fillId="0" borderId="0" xfId="19" applyNumberFormat="1" applyFont="1" applyFill="1" applyAlignment="1">
      <alignment horizontal="justify" vertical="top" wrapText="1"/>
      <protection/>
    </xf>
    <xf numFmtId="0" fontId="5" fillId="0" borderId="0" xfId="22" applyNumberFormat="1" applyFont="1" applyFill="1" applyAlignment="1">
      <alignment horizontal="left" vertical="top" wrapText="1"/>
      <protection/>
    </xf>
  </cellXfs>
  <cellStyles count="10">
    <cellStyle name="Normal" xfId="0"/>
    <cellStyle name="Comma" xfId="15"/>
    <cellStyle name="Comma [0]" xfId="16"/>
    <cellStyle name="Currency" xfId="17"/>
    <cellStyle name="Currency [0]" xfId="18"/>
    <cellStyle name="Custom - Style8" xfId="19"/>
    <cellStyle name="Followed Hyperlink" xfId="20"/>
    <cellStyle name="Hyperlink" xfId="21"/>
    <cellStyle name="Normal_KLSE note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E65"/>
  <sheetViews>
    <sheetView workbookViewId="0" topLeftCell="A1">
      <selection activeCell="A8" sqref="A8"/>
    </sheetView>
  </sheetViews>
  <sheetFormatPr defaultColWidth="9.140625" defaultRowHeight="12.75"/>
  <cols>
    <col min="1" max="1" width="54.7109375" style="39" customWidth="1"/>
    <col min="2" max="2" width="12.28125" style="39" customWidth="1"/>
    <col min="3" max="3" width="2.8515625" style="39" customWidth="1"/>
    <col min="4" max="4" width="11.57421875" style="39" customWidth="1"/>
    <col min="5" max="5" width="9.140625" style="39" customWidth="1"/>
    <col min="6" max="16384" width="9.140625" style="36" customWidth="1"/>
  </cols>
  <sheetData>
    <row r="1" ht="15.75">
      <c r="A1" s="33" t="s">
        <v>240</v>
      </c>
    </row>
    <row r="2" spans="1:3" ht="15.75">
      <c r="A2" s="33" t="s">
        <v>241</v>
      </c>
      <c r="B2" s="65"/>
      <c r="C2" s="65"/>
    </row>
    <row r="3" spans="1:3" ht="15.75">
      <c r="A3" s="33" t="s">
        <v>60</v>
      </c>
      <c r="B3" s="65"/>
      <c r="C3" s="65"/>
    </row>
    <row r="4" spans="1:3" ht="15.75">
      <c r="A4" s="33" t="s">
        <v>295</v>
      </c>
      <c r="B4" s="65"/>
      <c r="C4" s="65"/>
    </row>
    <row r="5" spans="1:3" ht="10.5" customHeight="1">
      <c r="A5" s="33"/>
      <c r="B5" s="65"/>
      <c r="C5" s="65"/>
    </row>
    <row r="6" spans="2:4" ht="15.75">
      <c r="B6" s="66" t="s">
        <v>152</v>
      </c>
      <c r="D6" s="66" t="s">
        <v>117</v>
      </c>
    </row>
    <row r="7" spans="2:4" ht="15.75">
      <c r="B7" s="66" t="s">
        <v>62</v>
      </c>
      <c r="D7" s="67" t="s">
        <v>61</v>
      </c>
    </row>
    <row r="8" spans="2:4" ht="15.75">
      <c r="B8" s="66" t="s">
        <v>297</v>
      </c>
      <c r="D8" s="66" t="s">
        <v>162</v>
      </c>
    </row>
    <row r="9" spans="2:4" ht="15.75">
      <c r="B9" s="66" t="s">
        <v>64</v>
      </c>
      <c r="D9" s="66" t="s">
        <v>64</v>
      </c>
    </row>
    <row r="10" spans="1:4" ht="15.75">
      <c r="A10" s="65" t="s">
        <v>283</v>
      </c>
      <c r="B10" s="65"/>
      <c r="C10" s="65"/>
      <c r="D10" s="65"/>
    </row>
    <row r="11" spans="1:4" ht="9" customHeight="1">
      <c r="A11" s="65"/>
      <c r="B11" s="65"/>
      <c r="C11" s="65"/>
      <c r="D11" s="65"/>
    </row>
    <row r="12" spans="1:4" ht="17.25" customHeight="1">
      <c r="A12" s="39" t="s">
        <v>66</v>
      </c>
      <c r="B12" s="110">
        <v>159762</v>
      </c>
      <c r="C12" s="110"/>
      <c r="D12" s="110">
        <v>0</v>
      </c>
    </row>
    <row r="13" spans="1:4" ht="15.75">
      <c r="A13" s="39" t="s">
        <v>63</v>
      </c>
      <c r="B13" s="8">
        <v>0</v>
      </c>
      <c r="C13" s="65"/>
      <c r="D13" s="8">
        <v>18202</v>
      </c>
    </row>
    <row r="14" spans="1:4" ht="15.75">
      <c r="A14" s="39" t="s">
        <v>65</v>
      </c>
      <c r="B14" s="8">
        <v>0</v>
      </c>
      <c r="C14" s="65"/>
      <c r="D14" s="8">
        <v>164</v>
      </c>
    </row>
    <row r="15" spans="2:4" ht="9" customHeight="1">
      <c r="B15" s="8"/>
      <c r="D15" s="8"/>
    </row>
    <row r="16" spans="1:4" ht="15.75">
      <c r="A16" s="83" t="s">
        <v>284</v>
      </c>
      <c r="B16" s="9">
        <f>SUM(B12:B15)</f>
        <v>159762</v>
      </c>
      <c r="C16" s="84"/>
      <c r="D16" s="9">
        <f>SUM(D12:D15)</f>
        <v>18366</v>
      </c>
    </row>
    <row r="17" spans="2:4" ht="15.75">
      <c r="B17" s="8"/>
      <c r="D17" s="8"/>
    </row>
    <row r="18" spans="1:4" ht="15.75">
      <c r="A18" s="65" t="s">
        <v>67</v>
      </c>
      <c r="B18" s="8"/>
      <c r="C18" s="65"/>
      <c r="D18" s="8"/>
    </row>
    <row r="19" spans="2:4" ht="9" customHeight="1">
      <c r="B19" s="8"/>
      <c r="D19" s="8"/>
    </row>
    <row r="20" spans="1:4" ht="15.75">
      <c r="A20" s="39" t="s">
        <v>68</v>
      </c>
      <c r="B20" s="8">
        <v>0</v>
      </c>
      <c r="D20" s="8">
        <v>7987</v>
      </c>
    </row>
    <row r="21" spans="1:4" ht="15.75">
      <c r="A21" s="39" t="s">
        <v>272</v>
      </c>
      <c r="B21" s="8">
        <v>21557</v>
      </c>
      <c r="D21" s="8">
        <v>40491</v>
      </c>
    </row>
    <row r="22" spans="1:4" ht="15.75">
      <c r="A22" s="39" t="s">
        <v>229</v>
      </c>
      <c r="B22" s="8">
        <v>0</v>
      </c>
      <c r="D22" s="8">
        <v>32890</v>
      </c>
    </row>
    <row r="23" spans="1:4" ht="15.75">
      <c r="A23" s="39" t="s">
        <v>69</v>
      </c>
      <c r="B23" s="8">
        <f>1300+17520</f>
        <v>18820</v>
      </c>
      <c r="D23" s="8">
        <v>88864</v>
      </c>
    </row>
    <row r="24" spans="2:4" ht="9.75" customHeight="1">
      <c r="B24" s="8"/>
      <c r="D24" s="8"/>
    </row>
    <row r="25" spans="1:4" ht="15.75">
      <c r="A25" s="39" t="s">
        <v>190</v>
      </c>
      <c r="B25" s="9">
        <f>SUM(B20:B24)</f>
        <v>40377</v>
      </c>
      <c r="D25" s="9">
        <f>SUM(D20:D24)</f>
        <v>170232</v>
      </c>
    </row>
    <row r="26" spans="2:4" ht="15.75">
      <c r="B26" s="10"/>
      <c r="C26" s="65"/>
      <c r="D26" s="10"/>
    </row>
    <row r="27" spans="2:4" ht="15.75">
      <c r="B27" s="8"/>
      <c r="D27" s="8"/>
    </row>
    <row r="28" spans="1:4" ht="16.5" thickBot="1">
      <c r="A28" s="65" t="s">
        <v>195</v>
      </c>
      <c r="B28" s="11">
        <f>+B25+B16</f>
        <v>200139</v>
      </c>
      <c r="C28" s="65"/>
      <c r="D28" s="11">
        <f>+D25+D16</f>
        <v>188598</v>
      </c>
    </row>
    <row r="29" spans="2:4" ht="16.5" thickTop="1">
      <c r="B29" s="8"/>
      <c r="D29" s="8"/>
    </row>
    <row r="30" spans="2:4" ht="15.75">
      <c r="B30" s="8"/>
      <c r="D30" s="8"/>
    </row>
    <row r="31" spans="1:4" ht="15.75">
      <c r="A31" s="65" t="s">
        <v>73</v>
      </c>
      <c r="B31" s="8"/>
      <c r="C31" s="65"/>
      <c r="D31" s="8"/>
    </row>
    <row r="32" spans="2:4" ht="9" customHeight="1">
      <c r="B32" s="8"/>
      <c r="D32" s="8"/>
    </row>
    <row r="33" spans="1:4" ht="15.75">
      <c r="A33" s="39" t="s">
        <v>74</v>
      </c>
      <c r="B33" s="8">
        <v>136208</v>
      </c>
      <c r="D33" s="8">
        <v>136208</v>
      </c>
    </row>
    <row r="34" spans="1:4" ht="15.75">
      <c r="A34" s="39" t="s">
        <v>75</v>
      </c>
      <c r="B34" s="12">
        <v>40359</v>
      </c>
      <c r="D34" s="12">
        <f>8541+275+84+34676</f>
        <v>43576</v>
      </c>
    </row>
    <row r="35" spans="1:4" ht="18" customHeight="1">
      <c r="A35" s="39" t="s">
        <v>236</v>
      </c>
      <c r="B35" s="8">
        <f>SUM(B33:B34)</f>
        <v>176567</v>
      </c>
      <c r="D35" s="8">
        <f>SUM(D33:D34)</f>
        <v>179784</v>
      </c>
    </row>
    <row r="36" spans="2:4" ht="15.75">
      <c r="B36" s="8"/>
      <c r="D36" s="8"/>
    </row>
    <row r="37" spans="1:4" ht="15.75">
      <c r="A37" s="39" t="s">
        <v>237</v>
      </c>
      <c r="B37" s="12">
        <v>0</v>
      </c>
      <c r="D37" s="12">
        <v>0</v>
      </c>
    </row>
    <row r="38" spans="1:4" ht="18" customHeight="1">
      <c r="A38" s="65" t="s">
        <v>193</v>
      </c>
      <c r="B38" s="8">
        <f>SUM(B33:B34)</f>
        <v>176567</v>
      </c>
      <c r="D38" s="8">
        <f>SUM(D33:D34)</f>
        <v>179784</v>
      </c>
    </row>
    <row r="39" spans="2:4" ht="15.75">
      <c r="B39" s="8"/>
      <c r="D39" s="8"/>
    </row>
    <row r="40" spans="1:4" ht="15.75">
      <c r="A40" s="65" t="s">
        <v>286</v>
      </c>
      <c r="B40" s="8"/>
      <c r="C40" s="65"/>
      <c r="D40" s="8"/>
    </row>
    <row r="41" spans="2:4" ht="9" customHeight="1">
      <c r="B41" s="8"/>
      <c r="D41" s="8"/>
    </row>
    <row r="42" spans="1:4" ht="15.75">
      <c r="A42" s="39" t="s">
        <v>72</v>
      </c>
      <c r="B42" s="13">
        <v>0</v>
      </c>
      <c r="C42" s="53"/>
      <c r="D42" s="13">
        <v>700</v>
      </c>
    </row>
    <row r="43" spans="1:4" ht="15.75" hidden="1">
      <c r="A43" s="39" t="s">
        <v>159</v>
      </c>
      <c r="B43" s="13">
        <v>0</v>
      </c>
      <c r="C43" s="53"/>
      <c r="D43" s="13">
        <v>0</v>
      </c>
    </row>
    <row r="44" spans="1:4" ht="15.75" hidden="1">
      <c r="A44" s="39" t="s">
        <v>245</v>
      </c>
      <c r="B44" s="13">
        <v>0</v>
      </c>
      <c r="C44" s="53"/>
      <c r="D44" s="13">
        <v>0</v>
      </c>
    </row>
    <row r="45" spans="2:4" ht="15.75">
      <c r="B45" s="13"/>
      <c r="C45" s="53"/>
      <c r="D45" s="13"/>
    </row>
    <row r="46" spans="2:4" ht="15.75" hidden="1">
      <c r="B46" s="8">
        <f>SUM(B42:B45)</f>
        <v>0</v>
      </c>
      <c r="D46" s="8">
        <v>701</v>
      </c>
    </row>
    <row r="47" spans="1:4" ht="15.75">
      <c r="A47" s="65" t="s">
        <v>70</v>
      </c>
      <c r="B47" s="8"/>
      <c r="C47" s="65"/>
      <c r="D47" s="8"/>
    </row>
    <row r="48" spans="2:4" ht="9" customHeight="1">
      <c r="B48" s="8"/>
      <c r="D48" s="8"/>
    </row>
    <row r="49" spans="1:4" ht="15.75">
      <c r="A49" s="39" t="s">
        <v>71</v>
      </c>
      <c r="B49" s="8">
        <v>1980</v>
      </c>
      <c r="D49" s="8">
        <f>4741+109</f>
        <v>4850</v>
      </c>
    </row>
    <row r="50" spans="1:4" ht="15.75">
      <c r="A50" s="39" t="s">
        <v>72</v>
      </c>
      <c r="B50" s="13">
        <v>21342</v>
      </c>
      <c r="D50" s="8">
        <v>3264</v>
      </c>
    </row>
    <row r="51" spans="1:4" ht="15.75">
      <c r="A51" s="39" t="s">
        <v>160</v>
      </c>
      <c r="B51" s="8">
        <v>250</v>
      </c>
      <c r="D51" s="8">
        <v>0</v>
      </c>
    </row>
    <row r="52" spans="2:4" ht="9" customHeight="1">
      <c r="B52" s="8"/>
      <c r="D52" s="8"/>
    </row>
    <row r="53" spans="1:4" ht="15.75">
      <c r="A53" s="39" t="s">
        <v>191</v>
      </c>
      <c r="B53" s="9">
        <f>SUM(B49:B52)</f>
        <v>23572</v>
      </c>
      <c r="D53" s="9">
        <f>SUM(D49:D52)</f>
        <v>8114</v>
      </c>
    </row>
    <row r="54" spans="2:4" ht="15.75">
      <c r="B54" s="14"/>
      <c r="C54" s="53"/>
      <c r="D54" s="14"/>
    </row>
    <row r="55" spans="1:4" ht="15.75">
      <c r="A55" s="39" t="s">
        <v>192</v>
      </c>
      <c r="B55" s="13">
        <f>+B53+B42</f>
        <v>23572</v>
      </c>
      <c r="C55" s="53"/>
      <c r="D55" s="13">
        <f>+D53+D42</f>
        <v>8814</v>
      </c>
    </row>
    <row r="56" spans="2:4" ht="15.75">
      <c r="B56" s="13"/>
      <c r="C56" s="53"/>
      <c r="D56" s="13"/>
    </row>
    <row r="57" spans="1:4" ht="16.5" thickBot="1">
      <c r="A57" s="65" t="s">
        <v>194</v>
      </c>
      <c r="B57" s="11">
        <f>+B55+B38</f>
        <v>200139</v>
      </c>
      <c r="C57" s="68"/>
      <c r="D57" s="11">
        <f>+D55+D38</f>
        <v>188598</v>
      </c>
    </row>
    <row r="58" spans="2:4" ht="16.5" thickTop="1">
      <c r="B58" s="84"/>
      <c r="D58" s="84"/>
    </row>
    <row r="59" spans="2:4" ht="15.75">
      <c r="B59" s="84"/>
      <c r="D59" s="84"/>
    </row>
    <row r="60" spans="2:4" ht="15.75">
      <c r="B60" s="84"/>
      <c r="D60" s="84"/>
    </row>
    <row r="61" spans="1:5" ht="37.5" customHeight="1">
      <c r="A61" s="124" t="s">
        <v>285</v>
      </c>
      <c r="B61" s="124"/>
      <c r="C61" s="124"/>
      <c r="D61" s="124"/>
      <c r="E61" s="124"/>
    </row>
    <row r="62" spans="2:3" ht="15.75">
      <c r="B62" s="69"/>
      <c r="C62" s="69"/>
    </row>
    <row r="65" ht="15.75">
      <c r="A65" s="69" t="s">
        <v>238</v>
      </c>
    </row>
  </sheetData>
  <mergeCells count="1">
    <mergeCell ref="A61:E61"/>
  </mergeCells>
  <printOptions horizontalCentered="1"/>
  <pageMargins left="0.0984251968503937" right="0.0984251968503937" top="0.2559055118110236" bottom="0.07874015748031496" header="0.5118110236220472" footer="0.5118110236220472"/>
  <pageSetup fitToHeight="1" fitToWidth="1"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P72"/>
  <sheetViews>
    <sheetView zoomScale="65" zoomScaleNormal="65" workbookViewId="0" topLeftCell="A16">
      <selection activeCell="H12" sqref="H12"/>
    </sheetView>
  </sheetViews>
  <sheetFormatPr defaultColWidth="9.140625" defaultRowHeight="12.75"/>
  <cols>
    <col min="1" max="1" width="64.140625" style="39" customWidth="1"/>
    <col min="2" max="2" width="17.8515625" style="39" bestFit="1" customWidth="1"/>
    <col min="3" max="3" width="2.57421875" style="39" customWidth="1"/>
    <col min="4" max="4" width="16.8515625" style="39" bestFit="1" customWidth="1"/>
    <col min="5" max="5" width="2.7109375" style="39" customWidth="1"/>
    <col min="6" max="6" width="15.00390625" style="39" bestFit="1" customWidth="1"/>
    <col min="7" max="7" width="2.7109375" style="39" customWidth="1"/>
    <col min="8" max="8" width="16.8515625" style="39" bestFit="1" customWidth="1"/>
    <col min="9" max="9" width="3.8515625" style="39" customWidth="1"/>
    <col min="10" max="10" width="11.7109375" style="39" hidden="1" customWidth="1"/>
    <col min="11" max="11" width="11.140625" style="39" hidden="1" customWidth="1"/>
    <col min="12" max="16" width="0" style="39" hidden="1" customWidth="1"/>
    <col min="17" max="16384" width="9.140625" style="39" customWidth="1"/>
  </cols>
  <sheetData>
    <row r="1" ht="15.75">
      <c r="A1" s="33" t="s">
        <v>240</v>
      </c>
    </row>
    <row r="2" ht="15.75">
      <c r="A2" s="33" t="s">
        <v>241</v>
      </c>
    </row>
    <row r="3" ht="15.75">
      <c r="A3" s="33" t="s">
        <v>259</v>
      </c>
    </row>
    <row r="4" spans="1:6" ht="15.75">
      <c r="A4" s="33" t="s">
        <v>296</v>
      </c>
      <c r="F4" s="53"/>
    </row>
    <row r="5" spans="1:9" ht="15.75">
      <c r="A5" s="33"/>
      <c r="D5" s="54" t="s">
        <v>177</v>
      </c>
      <c r="F5" s="53"/>
      <c r="H5" s="54" t="s">
        <v>177</v>
      </c>
      <c r="I5" s="54"/>
    </row>
    <row r="6" spans="4:9" ht="15.75">
      <c r="D6" s="54" t="s">
        <v>179</v>
      </c>
      <c r="F6" s="54" t="s">
        <v>45</v>
      </c>
      <c r="G6" s="85"/>
      <c r="H6" s="54" t="s">
        <v>235</v>
      </c>
      <c r="I6" s="54"/>
    </row>
    <row r="7" spans="2:9" ht="15.75">
      <c r="B7" s="85" t="s">
        <v>273</v>
      </c>
      <c r="C7" s="85"/>
      <c r="D7" s="38" t="s">
        <v>274</v>
      </c>
      <c r="E7" s="38"/>
      <c r="F7" s="54" t="s">
        <v>287</v>
      </c>
      <c r="G7" s="38"/>
      <c r="H7" s="54" t="s">
        <v>228</v>
      </c>
      <c r="I7" s="54"/>
    </row>
    <row r="8" spans="2:9" ht="15.75">
      <c r="B8" s="38" t="s">
        <v>297</v>
      </c>
      <c r="C8" s="38"/>
      <c r="D8" s="38" t="s">
        <v>298</v>
      </c>
      <c r="E8" s="38"/>
      <c r="F8" s="38" t="str">
        <f>B8</f>
        <v>31.12.2006</v>
      </c>
      <c r="G8" s="38"/>
      <c r="H8" s="38" t="str">
        <f>D8</f>
        <v>31.12.2005</v>
      </c>
      <c r="I8" s="38"/>
    </row>
    <row r="9" spans="2:16" ht="15.75">
      <c r="B9" s="38" t="s">
        <v>64</v>
      </c>
      <c r="C9" s="38"/>
      <c r="D9" s="38" t="s">
        <v>64</v>
      </c>
      <c r="E9" s="38"/>
      <c r="F9" s="38" t="s">
        <v>64</v>
      </c>
      <c r="G9" s="38"/>
      <c r="H9" s="38" t="s">
        <v>64</v>
      </c>
      <c r="I9" s="38"/>
      <c r="L9" s="62" t="s">
        <v>247</v>
      </c>
      <c r="N9" s="62" t="s">
        <v>248</v>
      </c>
      <c r="P9" s="39" t="s">
        <v>258</v>
      </c>
    </row>
    <row r="10" ht="15.75">
      <c r="A10" s="33" t="s">
        <v>275</v>
      </c>
    </row>
    <row r="11" spans="1:16" ht="15">
      <c r="A11" s="39" t="s">
        <v>132</v>
      </c>
      <c r="B11" s="16">
        <v>3269</v>
      </c>
      <c r="C11" s="16"/>
      <c r="D11" s="16">
        <v>525</v>
      </c>
      <c r="E11" s="16"/>
      <c r="F11" s="16">
        <v>3269</v>
      </c>
      <c r="G11" s="16"/>
      <c r="H11" s="16">
        <v>1575</v>
      </c>
      <c r="I11" s="16"/>
      <c r="J11" s="39" t="s">
        <v>249</v>
      </c>
      <c r="L11" s="39">
        <v>2330</v>
      </c>
      <c r="N11" s="39">
        <v>4711</v>
      </c>
      <c r="P11" s="39">
        <f>N11-L11</f>
        <v>2381</v>
      </c>
    </row>
    <row r="12" spans="1:9" ht="15">
      <c r="A12" s="39" t="s">
        <v>260</v>
      </c>
      <c r="B12" s="16">
        <v>-450</v>
      </c>
      <c r="C12" s="16"/>
      <c r="D12" s="16">
        <v>0</v>
      </c>
      <c r="E12" s="16"/>
      <c r="F12" s="16">
        <v>-450</v>
      </c>
      <c r="G12" s="16"/>
      <c r="H12" s="16">
        <v>0</v>
      </c>
      <c r="I12" s="16"/>
    </row>
    <row r="13" spans="2:16" ht="15">
      <c r="B13" s="17"/>
      <c r="C13" s="17"/>
      <c r="D13" s="17"/>
      <c r="E13" s="15"/>
      <c r="F13" s="17"/>
      <c r="G13" s="17"/>
      <c r="H13" s="17"/>
      <c r="I13" s="15"/>
      <c r="J13" s="39" t="s">
        <v>250</v>
      </c>
      <c r="L13" s="39">
        <v>-515</v>
      </c>
      <c r="N13" s="39">
        <v>-1050</v>
      </c>
      <c r="P13" s="39">
        <f>N13-L13</f>
        <v>-535</v>
      </c>
    </row>
    <row r="14" spans="1:9" ht="15">
      <c r="A14" s="39" t="s">
        <v>261</v>
      </c>
      <c r="B14" s="16">
        <f>SUM(B11:B13)</f>
        <v>2819</v>
      </c>
      <c r="C14" s="16"/>
      <c r="D14" s="16">
        <f>SUM(D11:D13)</f>
        <v>525</v>
      </c>
      <c r="E14" s="15"/>
      <c r="F14" s="16">
        <f>SUM(F11:F13)</f>
        <v>2819</v>
      </c>
      <c r="G14" s="16"/>
      <c r="H14" s="16">
        <f>SUM(H11:H13)</f>
        <v>1575</v>
      </c>
      <c r="I14" s="16"/>
    </row>
    <row r="15" spans="2:16" ht="15">
      <c r="B15" s="16"/>
      <c r="C15" s="16"/>
      <c r="D15" s="16"/>
      <c r="E15" s="15"/>
      <c r="F15" s="16"/>
      <c r="G15" s="16"/>
      <c r="H15" s="16" t="s">
        <v>119</v>
      </c>
      <c r="I15" s="16"/>
      <c r="L15" s="39">
        <f>SUM(L11:L13)</f>
        <v>1815</v>
      </c>
      <c r="N15" s="39">
        <f>SUM(N11:N13)</f>
        <v>3661</v>
      </c>
      <c r="P15" s="39">
        <f>N15-L15</f>
        <v>1846</v>
      </c>
    </row>
    <row r="16" spans="1:9" ht="18" customHeight="1">
      <c r="A16" s="91" t="s">
        <v>48</v>
      </c>
      <c r="B16" s="16">
        <v>0</v>
      </c>
      <c r="C16" s="16"/>
      <c r="D16" s="16" t="s">
        <v>119</v>
      </c>
      <c r="E16" s="15"/>
      <c r="F16" s="16">
        <v>-2736</v>
      </c>
      <c r="G16" s="16"/>
      <c r="H16" s="16"/>
      <c r="I16" s="16"/>
    </row>
    <row r="17" spans="1:9" ht="15">
      <c r="A17" s="39" t="s">
        <v>262</v>
      </c>
      <c r="B17" s="16">
        <v>-17</v>
      </c>
      <c r="C17" s="16"/>
      <c r="D17" s="16">
        <v>88</v>
      </c>
      <c r="E17" s="15"/>
      <c r="F17" s="16">
        <v>1551</v>
      </c>
      <c r="G17" s="16"/>
      <c r="H17" s="16">
        <v>345</v>
      </c>
      <c r="I17" s="16"/>
    </row>
    <row r="18" spans="1:16" ht="15">
      <c r="A18" s="39" t="s">
        <v>227</v>
      </c>
      <c r="B18" s="16">
        <v>-1590</v>
      </c>
      <c r="C18" s="16"/>
      <c r="D18" s="16">
        <v>-666</v>
      </c>
      <c r="E18" s="15"/>
      <c r="F18" s="16">
        <v>-2391</v>
      </c>
      <c r="G18" s="16"/>
      <c r="H18" s="16">
        <v>-2403</v>
      </c>
      <c r="I18" s="16"/>
      <c r="L18" s="39">
        <v>2330</v>
      </c>
      <c r="N18" s="39">
        <v>4711</v>
      </c>
      <c r="P18" s="39">
        <f>N18-L18</f>
        <v>2381</v>
      </c>
    </row>
    <row r="19" spans="1:16" ht="15">
      <c r="A19" s="39" t="s">
        <v>263</v>
      </c>
      <c r="B19" s="16">
        <v>-803</v>
      </c>
      <c r="C19" s="16"/>
      <c r="D19" s="16">
        <v>-11</v>
      </c>
      <c r="E19" s="15"/>
      <c r="F19" s="16">
        <v>-834</v>
      </c>
      <c r="G19" s="16"/>
      <c r="H19" s="16">
        <v>-41</v>
      </c>
      <c r="I19" s="16"/>
      <c r="J19" s="39" t="s">
        <v>251</v>
      </c>
      <c r="K19" s="39" t="s">
        <v>252</v>
      </c>
      <c r="L19" s="39">
        <v>-515</v>
      </c>
      <c r="N19" s="39">
        <v>-1050</v>
      </c>
      <c r="P19" s="39">
        <f>N19-L19</f>
        <v>-535</v>
      </c>
    </row>
    <row r="20" spans="2:9" ht="15">
      <c r="B20" s="17"/>
      <c r="C20" s="17"/>
      <c r="D20" s="17"/>
      <c r="E20" s="15"/>
      <c r="F20" s="17"/>
      <c r="G20" s="17"/>
      <c r="H20" s="17"/>
      <c r="I20" s="15"/>
    </row>
    <row r="21" spans="1:16" ht="15">
      <c r="A21" s="39" t="s">
        <v>163</v>
      </c>
      <c r="B21" s="16">
        <f>SUM(B14:B20)</f>
        <v>409</v>
      </c>
      <c r="C21" s="16"/>
      <c r="D21" s="16">
        <f>SUM(D14:D20)</f>
        <v>-64</v>
      </c>
      <c r="E21" s="15"/>
      <c r="F21" s="16">
        <f>SUM(F14:F20)</f>
        <v>-1591</v>
      </c>
      <c r="G21" s="16"/>
      <c r="H21" s="16">
        <f>SUM(H14:H20)</f>
        <v>-524</v>
      </c>
      <c r="I21" s="16"/>
      <c r="J21" s="39" t="s">
        <v>246</v>
      </c>
      <c r="K21" s="39" t="s">
        <v>253</v>
      </c>
      <c r="L21" s="39">
        <v>7808</v>
      </c>
      <c r="N21" s="39">
        <v>15667</v>
      </c>
      <c r="P21" s="39">
        <f>N21-L21</f>
        <v>7859</v>
      </c>
    </row>
    <row r="22" spans="2:16" ht="15">
      <c r="B22" s="16"/>
      <c r="C22" s="16"/>
      <c r="D22" s="16"/>
      <c r="E22" s="15"/>
      <c r="F22" s="16"/>
      <c r="G22" s="16"/>
      <c r="H22" s="16"/>
      <c r="I22" s="16"/>
      <c r="K22" s="39" t="s">
        <v>254</v>
      </c>
      <c r="L22" s="39">
        <v>1648</v>
      </c>
      <c r="N22" s="39">
        <v>3163</v>
      </c>
      <c r="P22" s="39">
        <f>N22-L22</f>
        <v>1515</v>
      </c>
    </row>
    <row r="23" spans="1:9" ht="15.75">
      <c r="A23" s="33" t="s">
        <v>294</v>
      </c>
      <c r="B23" s="16"/>
      <c r="C23" s="16"/>
      <c r="D23" s="16"/>
      <c r="E23" s="15"/>
      <c r="F23" s="16"/>
      <c r="G23" s="16"/>
      <c r="H23" s="16"/>
      <c r="I23" s="16"/>
    </row>
    <row r="24" spans="2:16" ht="15">
      <c r="B24" s="16"/>
      <c r="C24" s="16"/>
      <c r="D24" s="16"/>
      <c r="E24" s="15"/>
      <c r="F24" s="16"/>
      <c r="G24" s="16"/>
      <c r="H24" s="16"/>
      <c r="I24" s="16"/>
      <c r="L24" s="39">
        <f>SUM(L18:L22)</f>
        <v>11271</v>
      </c>
      <c r="N24" s="39">
        <f>SUM(N18:N22)</f>
        <v>22491</v>
      </c>
      <c r="P24" s="39">
        <f>N24-L24</f>
        <v>11220</v>
      </c>
    </row>
    <row r="25" spans="1:9" ht="15">
      <c r="A25" s="39" t="s">
        <v>132</v>
      </c>
      <c r="B25" s="16">
        <v>0</v>
      </c>
      <c r="C25" s="16"/>
      <c r="D25" s="16">
        <v>45883</v>
      </c>
      <c r="E25" s="15"/>
      <c r="F25" s="16">
        <v>5993</v>
      </c>
      <c r="G25" s="16"/>
      <c r="H25" s="16">
        <v>153711</v>
      </c>
      <c r="I25" s="16"/>
    </row>
    <row r="26" spans="1:16" ht="15">
      <c r="A26" s="39" t="s">
        <v>260</v>
      </c>
      <c r="B26" s="16">
        <v>0</v>
      </c>
      <c r="C26" s="16"/>
      <c r="D26" s="16">
        <v>-35972</v>
      </c>
      <c r="E26" s="15"/>
      <c r="F26" s="16">
        <v>-3280</v>
      </c>
      <c r="G26" s="16"/>
      <c r="H26" s="16">
        <v>-114415</v>
      </c>
      <c r="I26" s="16"/>
      <c r="L26" s="39">
        <f>-L24</f>
        <v>-11271</v>
      </c>
      <c r="N26" s="39">
        <f>-N24</f>
        <v>-22491</v>
      </c>
      <c r="P26" s="39">
        <f>N26-L26</f>
        <v>-11220</v>
      </c>
    </row>
    <row r="27" spans="2:16" ht="15">
      <c r="B27" s="17"/>
      <c r="C27" s="17"/>
      <c r="D27" s="17"/>
      <c r="E27" s="15"/>
      <c r="F27" s="17"/>
      <c r="G27" s="17"/>
      <c r="H27" s="17"/>
      <c r="I27" s="15"/>
      <c r="J27" s="39" t="s">
        <v>246</v>
      </c>
      <c r="K27" s="39" t="s">
        <v>255</v>
      </c>
      <c r="L27" s="39">
        <v>1195</v>
      </c>
      <c r="N27" s="39">
        <v>2502</v>
      </c>
      <c r="P27" s="39">
        <f>N27-L27</f>
        <v>1307</v>
      </c>
    </row>
    <row r="28" spans="1:16" ht="15">
      <c r="A28" s="39" t="s">
        <v>261</v>
      </c>
      <c r="B28" s="16">
        <f>SUM(B25:B27)</f>
        <v>0</v>
      </c>
      <c r="C28" s="16"/>
      <c r="D28" s="16">
        <f>SUM(D25:D27)</f>
        <v>9911</v>
      </c>
      <c r="E28" s="15" t="s">
        <v>119</v>
      </c>
      <c r="F28" s="16">
        <f>SUM(F25:F27)</f>
        <v>2713</v>
      </c>
      <c r="G28" s="16" t="s">
        <v>119</v>
      </c>
      <c r="H28" s="16">
        <f>SUM(H25:H27)</f>
        <v>39296</v>
      </c>
      <c r="I28" s="16"/>
      <c r="K28" s="39" t="s">
        <v>256</v>
      </c>
      <c r="L28" s="39">
        <v>164</v>
      </c>
      <c r="N28" s="39">
        <v>318</v>
      </c>
      <c r="P28" s="39">
        <f>N28-L28</f>
        <v>154</v>
      </c>
    </row>
    <row r="29" spans="2:16" ht="15">
      <c r="B29" s="16"/>
      <c r="C29" s="16"/>
      <c r="D29" s="16"/>
      <c r="E29" s="15"/>
      <c r="F29" s="16"/>
      <c r="G29" s="16"/>
      <c r="H29" s="16"/>
      <c r="I29" s="16"/>
      <c r="K29" s="39" t="s">
        <v>257</v>
      </c>
      <c r="L29" s="39">
        <v>801</v>
      </c>
      <c r="N29" s="39">
        <v>1611</v>
      </c>
      <c r="P29" s="39">
        <f>N29-L29</f>
        <v>810</v>
      </c>
    </row>
    <row r="30" spans="1:9" ht="15">
      <c r="A30" s="39" t="s">
        <v>262</v>
      </c>
      <c r="B30" s="16">
        <v>0</v>
      </c>
      <c r="C30" s="16"/>
      <c r="D30" s="16">
        <v>25</v>
      </c>
      <c r="E30" s="15"/>
      <c r="F30" s="16">
        <v>610</v>
      </c>
      <c r="G30" s="16"/>
      <c r="H30" s="16">
        <v>1043</v>
      </c>
      <c r="I30" s="16"/>
    </row>
    <row r="31" spans="1:16" ht="15">
      <c r="A31" s="39" t="s">
        <v>227</v>
      </c>
      <c r="B31" s="16">
        <v>0</v>
      </c>
      <c r="C31" s="16"/>
      <c r="D31" s="16">
        <v>-10340</v>
      </c>
      <c r="E31" s="15"/>
      <c r="F31" s="16">
        <v>-4640</v>
      </c>
      <c r="G31" s="16"/>
      <c r="H31" s="16">
        <v>-33194</v>
      </c>
      <c r="I31" s="16"/>
      <c r="L31" s="39">
        <f>SUM(L26:L30)</f>
        <v>-9111</v>
      </c>
      <c r="N31" s="39">
        <f>SUM(N26:N30)</f>
        <v>-18060</v>
      </c>
      <c r="P31" s="39">
        <f>N31-L31</f>
        <v>-8949</v>
      </c>
    </row>
    <row r="32" spans="1:9" ht="15">
      <c r="A32" s="39" t="s">
        <v>263</v>
      </c>
      <c r="B32" s="16">
        <v>0</v>
      </c>
      <c r="C32" s="16"/>
      <c r="D32" s="16">
        <v>-352</v>
      </c>
      <c r="E32" s="16"/>
      <c r="F32" s="16">
        <v>-59</v>
      </c>
      <c r="G32" s="16"/>
      <c r="H32" s="16">
        <v>-879</v>
      </c>
      <c r="I32" s="16"/>
    </row>
    <row r="33" spans="2:9" ht="15">
      <c r="B33" s="17"/>
      <c r="C33" s="17"/>
      <c r="D33" s="17"/>
      <c r="E33" s="16"/>
      <c r="F33" s="17"/>
      <c r="G33" s="17"/>
      <c r="H33" s="17"/>
      <c r="I33" s="15"/>
    </row>
    <row r="34" spans="1:9" ht="15">
      <c r="A34" s="39" t="s">
        <v>44</v>
      </c>
      <c r="B34" s="16">
        <f>SUM(B28:B33)</f>
        <v>0</v>
      </c>
      <c r="C34" s="16"/>
      <c r="D34" s="16">
        <f>SUM(D28:D33)</f>
        <v>-756</v>
      </c>
      <c r="E34" s="16"/>
      <c r="F34" s="16">
        <f>SUM(F28:F33)</f>
        <v>-1376</v>
      </c>
      <c r="G34" s="16"/>
      <c r="H34" s="16">
        <f>SUM(H28:H33)</f>
        <v>6266</v>
      </c>
      <c r="I34" s="16"/>
    </row>
    <row r="35" spans="2:9" ht="15">
      <c r="B35" s="16"/>
      <c r="C35" s="16"/>
      <c r="D35" s="16"/>
      <c r="E35" s="16"/>
      <c r="F35" s="16"/>
      <c r="G35" s="16"/>
      <c r="H35" s="16"/>
      <c r="I35" s="16"/>
    </row>
    <row r="36" spans="1:9" ht="15">
      <c r="A36" s="39" t="s">
        <v>276</v>
      </c>
      <c r="B36" s="16">
        <v>409</v>
      </c>
      <c r="C36" s="16"/>
      <c r="D36" s="16">
        <f>+D34+D21</f>
        <v>-820</v>
      </c>
      <c r="E36" s="16"/>
      <c r="F36" s="16">
        <f>+F34+F21</f>
        <v>-2967</v>
      </c>
      <c r="G36" s="16"/>
      <c r="H36" s="16">
        <f>+H34+H21</f>
        <v>5742</v>
      </c>
      <c r="I36" s="16"/>
    </row>
    <row r="37" spans="2:9" ht="15">
      <c r="B37" s="16"/>
      <c r="C37" s="16"/>
      <c r="D37" s="16"/>
      <c r="E37" s="16"/>
      <c r="F37" s="16"/>
      <c r="G37" s="16"/>
      <c r="H37" s="16"/>
      <c r="I37" s="16"/>
    </row>
    <row r="38" spans="1:9" ht="15">
      <c r="A38" s="39" t="s">
        <v>158</v>
      </c>
      <c r="B38" s="16">
        <v>0</v>
      </c>
      <c r="C38" s="16"/>
      <c r="D38" s="16">
        <v>-390</v>
      </c>
      <c r="E38" s="16"/>
      <c r="F38" s="16">
        <v>-250</v>
      </c>
      <c r="G38" s="16"/>
      <c r="H38" s="16">
        <v>-3182</v>
      </c>
      <c r="I38" s="16"/>
    </row>
    <row r="39" spans="2:9" ht="15">
      <c r="B39" s="16"/>
      <c r="C39" s="16"/>
      <c r="D39" s="16"/>
      <c r="E39" s="15"/>
      <c r="F39" s="16"/>
      <c r="G39" s="16"/>
      <c r="H39" s="16"/>
      <c r="I39" s="16"/>
    </row>
    <row r="40" spans="2:9" ht="15">
      <c r="B40" s="17"/>
      <c r="C40" s="17"/>
      <c r="D40" s="17"/>
      <c r="E40" s="15"/>
      <c r="F40" s="17"/>
      <c r="G40" s="17"/>
      <c r="H40" s="17"/>
      <c r="I40" s="15"/>
    </row>
    <row r="41" spans="1:9" ht="15.75" thickBot="1">
      <c r="A41" s="39" t="s">
        <v>277</v>
      </c>
      <c r="B41" s="86">
        <f>B38+B36</f>
        <v>409</v>
      </c>
      <c r="C41" s="86"/>
      <c r="D41" s="86">
        <f>D38+D36</f>
        <v>-1210</v>
      </c>
      <c r="E41" s="15"/>
      <c r="F41" s="86">
        <f>F38+F36</f>
        <v>-3217</v>
      </c>
      <c r="G41" s="86"/>
      <c r="H41" s="86">
        <f>H38+H36</f>
        <v>2560</v>
      </c>
      <c r="I41" s="15"/>
    </row>
    <row r="42" spans="2:9" ht="15.75" thickTop="1">
      <c r="B42" s="16"/>
      <c r="C42" s="16"/>
      <c r="D42" s="16"/>
      <c r="E42" s="15"/>
      <c r="F42" s="16"/>
      <c r="G42" s="16"/>
      <c r="H42" s="16"/>
      <c r="I42" s="16"/>
    </row>
    <row r="43" spans="1:9" ht="15">
      <c r="A43" s="39" t="s">
        <v>181</v>
      </c>
      <c r="B43" s="16"/>
      <c r="C43" s="16"/>
      <c r="D43" s="16"/>
      <c r="E43" s="15"/>
      <c r="F43" s="16"/>
      <c r="G43" s="16"/>
      <c r="H43" s="16"/>
      <c r="I43" s="16"/>
    </row>
    <row r="44" spans="2:9" ht="15">
      <c r="B44" s="16"/>
      <c r="C44" s="16"/>
      <c r="D44" s="16"/>
      <c r="E44" s="16"/>
      <c r="F44" s="16"/>
      <c r="G44" s="16"/>
      <c r="H44" s="16"/>
      <c r="I44" s="16"/>
    </row>
    <row r="45" spans="1:9" ht="15">
      <c r="A45" s="39" t="s">
        <v>182</v>
      </c>
      <c r="B45" s="16">
        <v>409</v>
      </c>
      <c r="C45" s="16"/>
      <c r="D45" s="16">
        <v>-1653</v>
      </c>
      <c r="E45" s="16"/>
      <c r="F45" s="16">
        <f>+F41</f>
        <v>-3217</v>
      </c>
      <c r="G45" s="16"/>
      <c r="H45" s="16">
        <v>667</v>
      </c>
      <c r="I45" s="16"/>
    </row>
    <row r="46" spans="1:9" ht="15">
      <c r="A46" s="39" t="s">
        <v>234</v>
      </c>
      <c r="B46" s="16">
        <v>0</v>
      </c>
      <c r="C46" s="16"/>
      <c r="D46" s="16">
        <v>443</v>
      </c>
      <c r="E46" s="16"/>
      <c r="F46" s="16">
        <v>0</v>
      </c>
      <c r="G46" s="16"/>
      <c r="H46" s="16">
        <v>1893</v>
      </c>
      <c r="I46" s="16"/>
    </row>
    <row r="47" spans="2:9" ht="15">
      <c r="B47" s="16"/>
      <c r="C47" s="17"/>
      <c r="D47" s="17"/>
      <c r="E47" s="16"/>
      <c r="F47" s="17"/>
      <c r="G47" s="17"/>
      <c r="H47" s="17"/>
      <c r="I47" s="15"/>
    </row>
    <row r="48" spans="1:9" ht="15.75" thickBot="1">
      <c r="A48" s="39" t="s">
        <v>278</v>
      </c>
      <c r="B48" s="87">
        <f>SUM(B45:B47)</f>
        <v>409</v>
      </c>
      <c r="C48" s="87"/>
      <c r="D48" s="87">
        <f>SUM(D45:D47)</f>
        <v>-1210</v>
      </c>
      <c r="E48" s="16"/>
      <c r="F48" s="87">
        <f>SUM(F45:F47)</f>
        <v>-3217</v>
      </c>
      <c r="G48" s="87"/>
      <c r="H48" s="87">
        <f>SUM(H45:H47)</f>
        <v>2560</v>
      </c>
      <c r="I48" s="15"/>
    </row>
    <row r="49" spans="2:9" ht="15">
      <c r="B49" s="16"/>
      <c r="C49" s="16"/>
      <c r="D49" s="16"/>
      <c r="E49" s="16"/>
      <c r="F49" s="16"/>
      <c r="G49" s="16"/>
      <c r="H49" s="16"/>
      <c r="I49" s="16"/>
    </row>
    <row r="50" spans="1:9" ht="15.75" thickBot="1">
      <c r="A50" s="39" t="s">
        <v>279</v>
      </c>
      <c r="B50" s="88">
        <v>0.3</v>
      </c>
      <c r="C50" s="88"/>
      <c r="D50" s="88">
        <v>-1.21</v>
      </c>
      <c r="E50" s="89"/>
      <c r="F50" s="88">
        <v>-2.36</v>
      </c>
      <c r="G50" s="88"/>
      <c r="H50" s="88">
        <v>0.49</v>
      </c>
      <c r="I50" s="112"/>
    </row>
    <row r="51" spans="2:9" ht="15">
      <c r="B51" s="89"/>
      <c r="C51" s="89"/>
      <c r="D51" s="89"/>
      <c r="E51" s="89"/>
      <c r="F51" s="16"/>
      <c r="G51" s="89"/>
      <c r="H51" s="89"/>
      <c r="I51" s="89"/>
    </row>
    <row r="52" spans="1:9" ht="15.75" thickBot="1">
      <c r="A52" s="39" t="s">
        <v>264</v>
      </c>
      <c r="B52" s="90">
        <v>0</v>
      </c>
      <c r="C52" s="88"/>
      <c r="D52" s="90" t="s">
        <v>176</v>
      </c>
      <c r="E52" s="89"/>
      <c r="F52" s="88">
        <v>0</v>
      </c>
      <c r="G52" s="88"/>
      <c r="H52" s="90" t="s">
        <v>176</v>
      </c>
      <c r="I52" s="113"/>
    </row>
    <row r="54" spans="1:9" ht="15">
      <c r="A54" s="125"/>
      <c r="B54" s="125"/>
      <c r="C54" s="125"/>
      <c r="D54" s="125"/>
      <c r="E54" s="125"/>
      <c r="F54" s="125"/>
      <c r="G54" s="125"/>
      <c r="H54" s="125"/>
      <c r="I54" s="111"/>
    </row>
    <row r="56" spans="1:9" ht="36.75" customHeight="1">
      <c r="A56" s="126" t="s">
        <v>290</v>
      </c>
      <c r="B56" s="126"/>
      <c r="C56" s="126"/>
      <c r="D56" s="126"/>
      <c r="E56" s="126"/>
      <c r="F56" s="126"/>
      <c r="G56" s="126"/>
      <c r="H56" s="126"/>
      <c r="I56" s="40"/>
    </row>
    <row r="60" ht="15.75">
      <c r="B60" s="33">
        <v>2</v>
      </c>
    </row>
    <row r="72" ht="15.75">
      <c r="C72" s="33" t="s">
        <v>119</v>
      </c>
    </row>
  </sheetData>
  <mergeCells count="2">
    <mergeCell ref="A54:H54"/>
    <mergeCell ref="A56:H56"/>
  </mergeCells>
  <printOptions horizontalCentered="1"/>
  <pageMargins left="0.15748031496062992" right="0" top="0.5118110236220472" bottom="0" header="0.5118110236220472" footer="0.5118110236220472"/>
  <pageSetup fitToHeight="1" fitToWidth="1"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L42"/>
  <sheetViews>
    <sheetView zoomScale="75" zoomScaleNormal="75" workbookViewId="0" topLeftCell="A1">
      <selection activeCell="F17" sqref="F17"/>
    </sheetView>
  </sheetViews>
  <sheetFormatPr defaultColWidth="9.140625" defaultRowHeight="12.75"/>
  <cols>
    <col min="1" max="1" width="43.57421875" style="39" customWidth="1"/>
    <col min="2" max="2" width="15.140625" style="39" customWidth="1"/>
    <col min="3" max="3" width="15.7109375" style="39" customWidth="1"/>
    <col min="4" max="4" width="14.421875" style="39" customWidth="1"/>
    <col min="5" max="5" width="14.28125" style="39" customWidth="1"/>
    <col min="6" max="9" width="16.7109375" style="39" customWidth="1"/>
    <col min="10" max="10" width="13.57421875" style="39" customWidth="1"/>
    <col min="11" max="16384" width="9.140625" style="39" customWidth="1"/>
  </cols>
  <sheetData>
    <row r="1" ht="15.75">
      <c r="A1" s="33" t="s">
        <v>240</v>
      </c>
    </row>
    <row r="2" ht="15.75">
      <c r="A2" s="33" t="s">
        <v>241</v>
      </c>
    </row>
    <row r="3" ht="15.75">
      <c r="A3" s="33" t="s">
        <v>128</v>
      </c>
    </row>
    <row r="4" ht="15.75">
      <c r="A4" s="33" t="str">
        <f>'IS'!A4</f>
        <v>For the Financial Period Ended 31 December 2006</v>
      </c>
    </row>
    <row r="6" spans="2:10" ht="15.75">
      <c r="B6" s="33"/>
      <c r="C6" s="33"/>
      <c r="D6" s="127" t="s">
        <v>129</v>
      </c>
      <c r="E6" s="127"/>
      <c r="F6" s="38" t="s">
        <v>130</v>
      </c>
      <c r="G6" s="38"/>
      <c r="H6" s="38"/>
      <c r="I6" s="38"/>
      <c r="J6" s="33"/>
    </row>
    <row r="7" spans="2:10" s="95" customFormat="1" ht="87.75" customHeight="1">
      <c r="B7" s="76" t="s">
        <v>74</v>
      </c>
      <c r="C7" s="77" t="s">
        <v>30</v>
      </c>
      <c r="D7" s="77" t="s">
        <v>280</v>
      </c>
      <c r="E7" s="77" t="s">
        <v>281</v>
      </c>
      <c r="F7" s="77" t="s">
        <v>131</v>
      </c>
      <c r="G7" s="78" t="s">
        <v>231</v>
      </c>
      <c r="H7" s="78" t="s">
        <v>31</v>
      </c>
      <c r="I7" s="79" t="s">
        <v>303</v>
      </c>
      <c r="J7" s="79" t="s">
        <v>193</v>
      </c>
    </row>
    <row r="8" spans="2:10" ht="15.75">
      <c r="B8" s="44" t="s">
        <v>64</v>
      </c>
      <c r="C8" s="44" t="s">
        <v>64</v>
      </c>
      <c r="D8" s="44" t="s">
        <v>64</v>
      </c>
      <c r="E8" s="44" t="s">
        <v>64</v>
      </c>
      <c r="F8" s="44" t="s">
        <v>64</v>
      </c>
      <c r="G8" s="44" t="s">
        <v>64</v>
      </c>
      <c r="H8" s="44" t="s">
        <v>64</v>
      </c>
      <c r="I8" s="44" t="s">
        <v>64</v>
      </c>
      <c r="J8" s="44" t="s">
        <v>64</v>
      </c>
    </row>
    <row r="10" ht="15.75">
      <c r="A10" s="33" t="s">
        <v>299</v>
      </c>
    </row>
    <row r="12" spans="1:10" ht="15">
      <c r="A12" s="39" t="s">
        <v>184</v>
      </c>
      <c r="B12" s="15">
        <v>136208</v>
      </c>
      <c r="C12" s="15">
        <v>8541</v>
      </c>
      <c r="D12" s="15">
        <v>275</v>
      </c>
      <c r="E12" s="15">
        <v>83</v>
      </c>
      <c r="F12" s="15">
        <v>34677</v>
      </c>
      <c r="G12" s="15">
        <f>SUM(B12:F12)</f>
        <v>179784</v>
      </c>
      <c r="H12" s="15">
        <v>0</v>
      </c>
      <c r="I12" s="15">
        <v>0</v>
      </c>
      <c r="J12" s="15">
        <f>SUM(G12:I12)</f>
        <v>179784</v>
      </c>
    </row>
    <row r="14" spans="1:10" ht="45" hidden="1">
      <c r="A14" s="63" t="s">
        <v>118</v>
      </c>
      <c r="B14" s="94">
        <v>0</v>
      </c>
      <c r="C14" s="94">
        <v>0</v>
      </c>
      <c r="D14" s="94">
        <v>0</v>
      </c>
      <c r="E14" s="94">
        <v>0</v>
      </c>
      <c r="F14" s="94">
        <v>0</v>
      </c>
      <c r="G14" s="94"/>
      <c r="H14" s="94"/>
      <c r="I14" s="94"/>
      <c r="J14" s="16">
        <v>0</v>
      </c>
    </row>
    <row r="15" spans="2:11" ht="15">
      <c r="B15" s="16"/>
      <c r="C15" s="16"/>
      <c r="D15" s="16"/>
      <c r="E15" s="16"/>
      <c r="F15" s="16"/>
      <c r="G15" s="16"/>
      <c r="H15" s="16"/>
      <c r="I15" s="16"/>
      <c r="J15" s="16"/>
      <c r="K15" s="16"/>
    </row>
    <row r="16" spans="1:11" ht="15">
      <c r="A16" s="39" t="s">
        <v>289</v>
      </c>
      <c r="B16" s="16">
        <v>0</v>
      </c>
      <c r="C16" s="16">
        <v>0</v>
      </c>
      <c r="D16" s="16">
        <v>0</v>
      </c>
      <c r="E16" s="16">
        <v>0</v>
      </c>
      <c r="F16" s="16">
        <v>-3217</v>
      </c>
      <c r="G16" s="16">
        <f>SUM(B16:F16)</f>
        <v>-3217</v>
      </c>
      <c r="H16" s="16">
        <v>0</v>
      </c>
      <c r="I16" s="16">
        <v>0</v>
      </c>
      <c r="J16" s="15">
        <f>SUM(G16:I16)</f>
        <v>-3217</v>
      </c>
      <c r="K16" s="16"/>
    </row>
    <row r="17" spans="2:11" ht="15">
      <c r="B17" s="16"/>
      <c r="C17" s="16"/>
      <c r="D17" s="16"/>
      <c r="E17" s="16"/>
      <c r="F17" s="16"/>
      <c r="G17" s="16"/>
      <c r="H17" s="16"/>
      <c r="I17" s="16"/>
      <c r="J17" s="16"/>
      <c r="K17" s="16"/>
    </row>
    <row r="18" spans="1:12" ht="15.75" thickBot="1">
      <c r="A18" s="39" t="s">
        <v>295</v>
      </c>
      <c r="B18" s="87">
        <f>SUM(B12:B16)</f>
        <v>136208</v>
      </c>
      <c r="C18" s="87">
        <f aca="true" t="shared" si="0" ref="C18:J18">SUM(C12:C16)</f>
        <v>8541</v>
      </c>
      <c r="D18" s="87">
        <f t="shared" si="0"/>
        <v>275</v>
      </c>
      <c r="E18" s="87">
        <f t="shared" si="0"/>
        <v>83</v>
      </c>
      <c r="F18" s="87">
        <f t="shared" si="0"/>
        <v>31460</v>
      </c>
      <c r="G18" s="87">
        <f t="shared" si="0"/>
        <v>176567</v>
      </c>
      <c r="H18" s="87">
        <f t="shared" si="0"/>
        <v>0</v>
      </c>
      <c r="I18" s="87"/>
      <c r="J18" s="87">
        <f t="shared" si="0"/>
        <v>176567</v>
      </c>
      <c r="K18" s="16"/>
      <c r="L18" s="84"/>
    </row>
    <row r="19" spans="2:11" ht="15">
      <c r="B19" s="16"/>
      <c r="C19" s="16"/>
      <c r="D19" s="16"/>
      <c r="E19" s="16"/>
      <c r="F19" s="16"/>
      <c r="G19" s="16"/>
      <c r="H19" s="16"/>
      <c r="I19" s="16"/>
      <c r="J19" s="16"/>
      <c r="K19" s="16"/>
    </row>
    <row r="21" ht="15.75">
      <c r="A21" s="33" t="s">
        <v>300</v>
      </c>
    </row>
    <row r="23" spans="1:10" ht="15">
      <c r="A23" s="39" t="s">
        <v>164</v>
      </c>
      <c r="B23" s="15">
        <v>136208</v>
      </c>
      <c r="C23" s="15">
        <v>0</v>
      </c>
      <c r="D23" s="15">
        <v>9892</v>
      </c>
      <c r="E23" s="15">
        <v>315</v>
      </c>
      <c r="F23" s="15">
        <v>-2837</v>
      </c>
      <c r="G23" s="15">
        <f>SUM(B23:F23)</f>
        <v>143578</v>
      </c>
      <c r="H23" s="15">
        <v>10500</v>
      </c>
      <c r="I23" s="15">
        <v>0</v>
      </c>
      <c r="J23" s="15">
        <f>SUM(G23:H23)</f>
        <v>154078</v>
      </c>
    </row>
    <row r="24" spans="2:10" ht="15">
      <c r="B24" s="15"/>
      <c r="C24" s="15"/>
      <c r="D24" s="15"/>
      <c r="E24" s="15"/>
      <c r="F24" s="15"/>
      <c r="G24" s="15"/>
      <c r="H24" s="15"/>
      <c r="I24" s="15"/>
      <c r="J24" s="15"/>
    </row>
    <row r="25" spans="1:10" ht="15">
      <c r="A25" s="63"/>
      <c r="B25" s="17"/>
      <c r="C25" s="17"/>
      <c r="D25" s="17"/>
      <c r="E25" s="17"/>
      <c r="F25" s="17"/>
      <c r="G25" s="17"/>
      <c r="H25" s="17"/>
      <c r="I25" s="17"/>
      <c r="J25" s="17"/>
    </row>
    <row r="26" spans="1:10" ht="45">
      <c r="A26" s="63" t="s">
        <v>154</v>
      </c>
      <c r="B26" s="80">
        <v>0</v>
      </c>
      <c r="C26" s="15">
        <v>0</v>
      </c>
      <c r="D26" s="15">
        <v>0</v>
      </c>
      <c r="E26" s="15">
        <v>399</v>
      </c>
      <c r="F26" s="15"/>
      <c r="G26" s="15">
        <f>SUM(B26:F26)</f>
        <v>399</v>
      </c>
      <c r="H26" s="15"/>
      <c r="I26" s="15">
        <v>0</v>
      </c>
      <c r="J26" s="81">
        <f>SUM(G26:H26)</f>
        <v>399</v>
      </c>
    </row>
    <row r="27" spans="1:10" ht="15">
      <c r="A27" s="63"/>
      <c r="B27" s="82"/>
      <c r="C27" s="17"/>
      <c r="D27" s="17"/>
      <c r="E27" s="17"/>
      <c r="F27" s="17"/>
      <c r="G27" s="17"/>
      <c r="H27" s="17"/>
      <c r="I27" s="17"/>
      <c r="J27" s="97"/>
    </row>
    <row r="28" spans="2:10" ht="15">
      <c r="B28" s="16"/>
      <c r="C28" s="16"/>
      <c r="D28" s="16"/>
      <c r="E28" s="16"/>
      <c r="F28" s="16"/>
      <c r="G28" s="16"/>
      <c r="H28" s="16"/>
      <c r="I28" s="16"/>
      <c r="J28" s="16"/>
    </row>
    <row r="29" spans="1:10" ht="30">
      <c r="A29" s="63" t="s">
        <v>183</v>
      </c>
      <c r="B29" s="16">
        <v>0</v>
      </c>
      <c r="C29" s="16">
        <v>0</v>
      </c>
      <c r="D29" s="16">
        <v>0</v>
      </c>
      <c r="E29" s="16">
        <v>399</v>
      </c>
      <c r="F29" s="16">
        <v>0</v>
      </c>
      <c r="G29" s="16">
        <f>SUM(B29:F29)</f>
        <v>399</v>
      </c>
      <c r="H29" s="16"/>
      <c r="I29" s="16">
        <v>0</v>
      </c>
      <c r="J29" s="15">
        <f>SUM(G29:I29)</f>
        <v>399</v>
      </c>
    </row>
    <row r="30" spans="2:10" ht="15">
      <c r="B30" s="16"/>
      <c r="C30" s="16"/>
      <c r="D30" s="16"/>
      <c r="E30" s="16"/>
      <c r="F30" s="16"/>
      <c r="G30" s="16"/>
      <c r="H30" s="16"/>
      <c r="I30" s="16"/>
      <c r="J30" s="16"/>
    </row>
    <row r="31" spans="1:10" ht="15">
      <c r="A31" s="39" t="s">
        <v>123</v>
      </c>
      <c r="B31" s="16">
        <v>0</v>
      </c>
      <c r="C31" s="16">
        <v>0</v>
      </c>
      <c r="D31" s="16">
        <v>0</v>
      </c>
      <c r="E31" s="16">
        <v>0</v>
      </c>
      <c r="F31" s="16">
        <v>667</v>
      </c>
      <c r="G31" s="15">
        <f>SUM(B31:F31)</f>
        <v>667</v>
      </c>
      <c r="H31" s="16">
        <v>993</v>
      </c>
      <c r="I31" s="16">
        <v>900</v>
      </c>
      <c r="J31" s="15">
        <f>SUM(G31:I31)</f>
        <v>2560</v>
      </c>
    </row>
    <row r="32" spans="2:10" ht="15">
      <c r="B32" s="16"/>
      <c r="C32" s="16"/>
      <c r="D32" s="16"/>
      <c r="E32" s="16"/>
      <c r="F32" s="16"/>
      <c r="G32" s="16"/>
      <c r="H32" s="16"/>
      <c r="I32" s="16"/>
      <c r="J32" s="16"/>
    </row>
    <row r="33" spans="1:10" ht="15.75" thickBot="1">
      <c r="A33" s="39" t="s">
        <v>301</v>
      </c>
      <c r="B33" s="87">
        <v>136208</v>
      </c>
      <c r="C33" s="87">
        <f aca="true" t="shared" si="1" ref="C33:J33">+C31+C29+C23</f>
        <v>0</v>
      </c>
      <c r="D33" s="87">
        <f t="shared" si="1"/>
        <v>9892</v>
      </c>
      <c r="E33" s="87">
        <f t="shared" si="1"/>
        <v>714</v>
      </c>
      <c r="F33" s="87">
        <f t="shared" si="1"/>
        <v>-2170</v>
      </c>
      <c r="G33" s="87">
        <f>+G31+G29+G23</f>
        <v>144644</v>
      </c>
      <c r="H33" s="87">
        <f t="shared" si="1"/>
        <v>11493</v>
      </c>
      <c r="I33" s="87">
        <f t="shared" si="1"/>
        <v>900</v>
      </c>
      <c r="J33" s="87">
        <f t="shared" si="1"/>
        <v>157037</v>
      </c>
    </row>
    <row r="34" spans="6:10" ht="15">
      <c r="F34" s="84"/>
      <c r="G34" s="84"/>
      <c r="H34" s="84"/>
      <c r="I34" s="84"/>
      <c r="J34" s="84"/>
    </row>
    <row r="35" spans="1:11" ht="32.25" customHeight="1">
      <c r="A35" s="129" t="s">
        <v>291</v>
      </c>
      <c r="B35" s="129"/>
      <c r="C35" s="129"/>
      <c r="D35" s="129"/>
      <c r="E35" s="129"/>
      <c r="F35" s="129"/>
      <c r="G35" s="129"/>
      <c r="H35" s="129"/>
      <c r="I35" s="129"/>
      <c r="J35" s="129"/>
      <c r="K35" s="119"/>
    </row>
    <row r="36" spans="1:10" ht="15">
      <c r="A36" s="128"/>
      <c r="B36" s="128"/>
      <c r="C36" s="128"/>
      <c r="D36" s="128"/>
      <c r="E36" s="128"/>
      <c r="F36" s="128"/>
      <c r="G36" s="128"/>
      <c r="H36" s="128"/>
      <c r="I36" s="128"/>
      <c r="J36" s="128"/>
    </row>
    <row r="42" ht="15.75">
      <c r="E42" s="35">
        <v>3</v>
      </c>
    </row>
    <row r="48" ht="30" customHeight="1"/>
    <row r="50" ht="34.5" customHeight="1"/>
    <row r="51" ht="12" customHeight="1"/>
    <row r="53" ht="21.75" customHeight="1"/>
  </sheetData>
  <mergeCells count="3">
    <mergeCell ref="D6:E6"/>
    <mergeCell ref="A36:J36"/>
    <mergeCell ref="A35:J35"/>
  </mergeCells>
  <printOptions horizontalCentered="1"/>
  <pageMargins left="0.25" right="0.25" top="0.5" bottom="0.25" header="0.5" footer="0.5"/>
  <pageSetup fitToHeight="1" fitToWidth="1" horizontalDpi="600" verticalDpi="600" orientation="landscape" paperSize="9" scale="73"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G86"/>
  <sheetViews>
    <sheetView workbookViewId="0" topLeftCell="A43">
      <selection activeCell="A29" sqref="A29"/>
    </sheetView>
  </sheetViews>
  <sheetFormatPr defaultColWidth="9.140625" defaultRowHeight="12.75"/>
  <cols>
    <col min="1" max="1" width="68.7109375" style="39" customWidth="1"/>
    <col min="2" max="2" width="15.7109375" style="39" customWidth="1"/>
    <col min="3" max="3" width="3.28125" style="39" customWidth="1"/>
    <col min="4" max="4" width="15.140625" style="39" customWidth="1"/>
    <col min="5" max="5" width="4.140625" style="39" customWidth="1"/>
    <col min="6" max="16384" width="9.140625" style="39" customWidth="1"/>
  </cols>
  <sheetData>
    <row r="1" ht="15.75">
      <c r="A1" s="33" t="s">
        <v>240</v>
      </c>
    </row>
    <row r="2" ht="15.75">
      <c r="A2" s="33" t="s">
        <v>241</v>
      </c>
    </row>
    <row r="3" ht="15.75">
      <c r="A3" s="33" t="s">
        <v>138</v>
      </c>
    </row>
    <row r="4" ht="15.75">
      <c r="A4" s="33" t="str">
        <f>Sce!A4</f>
        <v>For the Financial Period Ended 31 December 2006</v>
      </c>
    </row>
    <row r="5" spans="1:4" ht="15.75">
      <c r="A5" s="33"/>
      <c r="B5" s="71"/>
      <c r="C5" s="71"/>
      <c r="D5" s="71"/>
    </row>
    <row r="6" spans="1:4" ht="15.75">
      <c r="A6" s="33"/>
      <c r="B6" s="130" t="s">
        <v>18</v>
      </c>
      <c r="C6" s="130"/>
      <c r="D6" s="130"/>
    </row>
    <row r="7" spans="1:4" ht="15.75">
      <c r="A7" s="33"/>
      <c r="B7" s="130" t="s">
        <v>302</v>
      </c>
      <c r="C7" s="130"/>
      <c r="D7" s="130"/>
    </row>
    <row r="8" spans="1:4" ht="7.5" customHeight="1">
      <c r="A8" s="33"/>
      <c r="B8" s="71"/>
      <c r="C8" s="71"/>
      <c r="D8" s="71"/>
    </row>
    <row r="9" spans="2:4" ht="15.75">
      <c r="B9" s="38" t="s">
        <v>297</v>
      </c>
      <c r="D9" s="38" t="s">
        <v>298</v>
      </c>
    </row>
    <row r="10" spans="2:4" ht="15.75">
      <c r="B10" s="38" t="s">
        <v>64</v>
      </c>
      <c r="D10" s="38" t="s">
        <v>64</v>
      </c>
    </row>
    <row r="11" spans="1:4" ht="15.75">
      <c r="A11" s="33" t="s">
        <v>139</v>
      </c>
      <c r="D11" s="16"/>
    </row>
    <row r="12" ht="9.75" customHeight="1">
      <c r="D12" s="16"/>
    </row>
    <row r="13" spans="1:4" ht="15">
      <c r="A13" s="39" t="s">
        <v>189</v>
      </c>
      <c r="B13" s="16">
        <v>-3217</v>
      </c>
      <c r="C13" s="16"/>
      <c r="D13" s="16">
        <v>5742</v>
      </c>
    </row>
    <row r="14" spans="1:6" ht="15">
      <c r="A14" s="39" t="s">
        <v>114</v>
      </c>
      <c r="B14" s="17">
        <v>2514</v>
      </c>
      <c r="C14" s="16"/>
      <c r="D14" s="17">
        <v>3814</v>
      </c>
      <c r="F14" s="16"/>
    </row>
    <row r="15" spans="1:4" ht="15">
      <c r="A15" s="39" t="s">
        <v>292</v>
      </c>
      <c r="B15" s="16">
        <f>SUM(B13:B14)</f>
        <v>-703</v>
      </c>
      <c r="C15" s="16"/>
      <c r="D15" s="16">
        <f>SUM(D13:D14)</f>
        <v>9556</v>
      </c>
    </row>
    <row r="16" spans="2:4" ht="11.25" customHeight="1">
      <c r="B16" s="16"/>
      <c r="C16" s="16"/>
      <c r="D16" s="16"/>
    </row>
    <row r="17" spans="1:4" ht="15">
      <c r="A17" s="39" t="s">
        <v>293</v>
      </c>
      <c r="B17" s="16">
        <v>-859</v>
      </c>
      <c r="C17" s="16"/>
      <c r="D17" s="16">
        <v>-1585</v>
      </c>
    </row>
    <row r="18" spans="1:4" ht="15">
      <c r="A18" s="39" t="s">
        <v>165</v>
      </c>
      <c r="B18" s="16">
        <v>15701</v>
      </c>
      <c r="C18" s="16"/>
      <c r="D18" s="16">
        <v>25115</v>
      </c>
    </row>
    <row r="19" spans="1:4" ht="15">
      <c r="A19" s="39" t="s">
        <v>166</v>
      </c>
      <c r="B19" s="16">
        <v>23212</v>
      </c>
      <c r="C19" s="16"/>
      <c r="D19" s="16">
        <v>3257</v>
      </c>
    </row>
    <row r="20" spans="2:4" ht="10.5" customHeight="1">
      <c r="B20" s="17"/>
      <c r="C20" s="16"/>
      <c r="D20" s="17"/>
    </row>
    <row r="21" spans="1:4" ht="15">
      <c r="A21" s="39" t="s">
        <v>167</v>
      </c>
      <c r="B21" s="16">
        <f>SUM(B15:B19)</f>
        <v>37351</v>
      </c>
      <c r="C21" s="16"/>
      <c r="D21" s="16">
        <f>SUM(D15:D19)</f>
        <v>36343</v>
      </c>
    </row>
    <row r="22" spans="2:4" ht="15">
      <c r="B22" s="16"/>
      <c r="C22" s="16"/>
      <c r="D22" s="16"/>
    </row>
    <row r="23" spans="1:4" ht="15.75" customHeight="1">
      <c r="A23" s="39" t="s">
        <v>140</v>
      </c>
      <c r="B23" s="16">
        <v>-407</v>
      </c>
      <c r="C23" s="16"/>
      <c r="D23" s="16">
        <v>-4228</v>
      </c>
    </row>
    <row r="24" spans="2:6" ht="10.5" customHeight="1">
      <c r="B24" s="17"/>
      <c r="C24" s="16"/>
      <c r="D24" s="17"/>
      <c r="F24" s="16"/>
    </row>
    <row r="25" spans="1:6" ht="15">
      <c r="A25" s="39" t="s">
        <v>168</v>
      </c>
      <c r="B25" s="16">
        <f>SUM(B21:B23)</f>
        <v>36944</v>
      </c>
      <c r="C25" s="16"/>
      <c r="D25" s="16">
        <f>SUM(D21:D23)</f>
        <v>32115</v>
      </c>
      <c r="F25" s="16"/>
    </row>
    <row r="26" spans="2:6" ht="15.75" customHeight="1">
      <c r="B26" s="16"/>
      <c r="C26" s="16"/>
      <c r="D26" s="16"/>
      <c r="F26" s="16"/>
    </row>
    <row r="27" spans="1:4" ht="15.75">
      <c r="A27" s="33" t="s">
        <v>141</v>
      </c>
      <c r="B27" s="16"/>
      <c r="C27" s="16"/>
      <c r="D27" s="16"/>
    </row>
    <row r="28" spans="2:4" ht="9.75" customHeight="1">
      <c r="B28" s="18"/>
      <c r="C28" s="16"/>
      <c r="D28" s="18"/>
    </row>
    <row r="29" spans="1:4" ht="15">
      <c r="A29" s="39" t="s">
        <v>142</v>
      </c>
      <c r="B29" s="19">
        <v>1544</v>
      </c>
      <c r="C29" s="16"/>
      <c r="D29" s="19">
        <v>523</v>
      </c>
    </row>
    <row r="30" spans="1:4" ht="15">
      <c r="A30" s="39" t="s">
        <v>143</v>
      </c>
      <c r="B30" s="19"/>
      <c r="C30" s="16"/>
      <c r="D30" s="19"/>
    </row>
    <row r="31" spans="1:4" ht="15">
      <c r="A31" s="62" t="s">
        <v>144</v>
      </c>
      <c r="B31" s="19">
        <v>-324</v>
      </c>
      <c r="C31" s="16"/>
      <c r="D31" s="19">
        <v>-2028</v>
      </c>
    </row>
    <row r="32" spans="1:4" ht="15">
      <c r="A32" s="62" t="s">
        <v>145</v>
      </c>
      <c r="B32" s="19">
        <v>1710</v>
      </c>
      <c r="C32" s="16"/>
      <c r="D32" s="19">
        <v>1367</v>
      </c>
    </row>
    <row r="33" spans="1:4" ht="15">
      <c r="A33" s="39" t="s">
        <v>93</v>
      </c>
      <c r="B33" s="19"/>
      <c r="C33" s="16"/>
      <c r="D33" s="19"/>
    </row>
    <row r="34" spans="1:4" ht="15">
      <c r="A34" s="62" t="s">
        <v>145</v>
      </c>
      <c r="B34" s="19">
        <v>33076</v>
      </c>
      <c r="C34" s="16"/>
      <c r="D34" s="19">
        <v>170</v>
      </c>
    </row>
    <row r="35" spans="1:4" ht="15" hidden="1">
      <c r="A35" s="39" t="s">
        <v>185</v>
      </c>
      <c r="B35" s="19"/>
      <c r="C35" s="16"/>
      <c r="D35" s="19">
        <v>0</v>
      </c>
    </row>
    <row r="36" spans="1:4" ht="15" hidden="1">
      <c r="A36" s="39" t="s">
        <v>157</v>
      </c>
      <c r="B36" s="19"/>
      <c r="C36" s="16"/>
      <c r="D36" s="19">
        <v>0</v>
      </c>
    </row>
    <row r="37" spans="1:4" ht="15" hidden="1">
      <c r="A37" s="39" t="s">
        <v>186</v>
      </c>
      <c r="B37" s="19"/>
      <c r="C37" s="16"/>
      <c r="D37" s="19"/>
    </row>
    <row r="38" spans="1:4" ht="31.5" customHeight="1" hidden="1">
      <c r="A38" s="63" t="s">
        <v>155</v>
      </c>
      <c r="B38" s="19"/>
      <c r="C38" s="16"/>
      <c r="D38" s="19">
        <v>0</v>
      </c>
    </row>
    <row r="39" spans="1:4" ht="15" hidden="1">
      <c r="A39" s="63" t="s">
        <v>111</v>
      </c>
      <c r="B39" s="19"/>
      <c r="C39" s="16"/>
      <c r="D39" s="19">
        <v>0</v>
      </c>
    </row>
    <row r="40" spans="1:4" ht="15">
      <c r="A40" s="63" t="s">
        <v>122</v>
      </c>
      <c r="B40" s="19">
        <v>0</v>
      </c>
      <c r="C40" s="16"/>
      <c r="D40" s="19">
        <v>0</v>
      </c>
    </row>
    <row r="41" spans="1:4" ht="15.75" customHeight="1" hidden="1">
      <c r="A41" s="63" t="s">
        <v>187</v>
      </c>
      <c r="B41" s="19"/>
      <c r="C41" s="16"/>
      <c r="D41" s="19">
        <v>0</v>
      </c>
    </row>
    <row r="42" spans="1:4" ht="15.75" customHeight="1">
      <c r="A42" s="63" t="s">
        <v>84</v>
      </c>
      <c r="B42" s="19">
        <v>0</v>
      </c>
      <c r="C42" s="16"/>
      <c r="D42" s="19">
        <v>53</v>
      </c>
    </row>
    <row r="43" spans="1:4" ht="15">
      <c r="A43" s="63" t="s">
        <v>265</v>
      </c>
      <c r="B43" s="19">
        <v>0</v>
      </c>
      <c r="C43" s="16"/>
      <c r="D43" s="19"/>
    </row>
    <row r="44" spans="1:4" ht="15">
      <c r="A44" s="39" t="s">
        <v>267</v>
      </c>
      <c r="B44" s="19">
        <v>-159762</v>
      </c>
      <c r="C44" s="16"/>
      <c r="D44" s="19">
        <v>0</v>
      </c>
    </row>
    <row r="45" spans="2:4" ht="15">
      <c r="B45" s="19"/>
      <c r="C45" s="16"/>
      <c r="D45" s="20"/>
    </row>
    <row r="46" spans="1:4" ht="15">
      <c r="A46" s="39" t="s">
        <v>271</v>
      </c>
      <c r="B46" s="21">
        <f>SUM(B29:B45)</f>
        <v>-123756</v>
      </c>
      <c r="C46" s="16"/>
      <c r="D46" s="20">
        <f>SUM(D29:D44)</f>
        <v>85</v>
      </c>
    </row>
    <row r="47" spans="2:4" ht="15">
      <c r="B47" s="16"/>
      <c r="C47" s="16"/>
      <c r="D47" s="16"/>
    </row>
    <row r="48" spans="1:4" ht="15.75">
      <c r="A48" s="33" t="s">
        <v>146</v>
      </c>
      <c r="B48" s="16"/>
      <c r="C48" s="16"/>
      <c r="D48" s="16"/>
    </row>
    <row r="49" spans="2:4" ht="9.75" customHeight="1">
      <c r="B49" s="18"/>
      <c r="C49" s="16"/>
      <c r="D49" s="18"/>
    </row>
    <row r="50" spans="1:4" ht="15">
      <c r="A50" s="39" t="s">
        <v>147</v>
      </c>
      <c r="B50" s="19">
        <v>-893</v>
      </c>
      <c r="C50" s="16"/>
      <c r="D50" s="19">
        <v>-680</v>
      </c>
    </row>
    <row r="51" spans="1:4" ht="15">
      <c r="A51" s="39" t="s">
        <v>232</v>
      </c>
      <c r="B51" s="19">
        <v>-2339</v>
      </c>
      <c r="C51" s="16"/>
      <c r="D51" s="19">
        <v>-9176</v>
      </c>
    </row>
    <row r="52" spans="1:4" ht="15">
      <c r="A52" s="39" t="s">
        <v>97</v>
      </c>
      <c r="B52" s="19">
        <v>0</v>
      </c>
      <c r="C52" s="16"/>
      <c r="D52" s="19">
        <v>-1449</v>
      </c>
    </row>
    <row r="53" spans="1:4" ht="15" hidden="1">
      <c r="A53" s="39" t="s">
        <v>115</v>
      </c>
      <c r="B53" s="19"/>
      <c r="C53" s="16"/>
      <c r="D53" s="19">
        <v>0</v>
      </c>
    </row>
    <row r="54" spans="1:4" ht="15" hidden="1">
      <c r="A54" s="63" t="s">
        <v>112</v>
      </c>
      <c r="B54" s="19"/>
      <c r="C54" s="16"/>
      <c r="D54" s="19">
        <v>0</v>
      </c>
    </row>
    <row r="55" spans="1:4" ht="15" hidden="1">
      <c r="A55" s="39" t="s">
        <v>188</v>
      </c>
      <c r="B55" s="19"/>
      <c r="C55" s="16"/>
      <c r="D55" s="19">
        <v>0</v>
      </c>
    </row>
    <row r="56" spans="1:4" ht="15" hidden="1">
      <c r="A56" s="39" t="s">
        <v>84</v>
      </c>
      <c r="B56" s="19"/>
      <c r="C56" s="16"/>
      <c r="D56" s="19">
        <v>0</v>
      </c>
    </row>
    <row r="57" spans="1:4" ht="15">
      <c r="A57" s="39" t="s">
        <v>112</v>
      </c>
      <c r="B57" s="19">
        <v>0</v>
      </c>
      <c r="C57" s="16"/>
      <c r="D57" s="19">
        <v>-900</v>
      </c>
    </row>
    <row r="58" spans="1:4" ht="15">
      <c r="A58" s="39" t="s">
        <v>32</v>
      </c>
      <c r="B58" s="19">
        <f>84400-1300</f>
        <v>83100</v>
      </c>
      <c r="C58" s="16"/>
      <c r="D58" s="20">
        <v>30</v>
      </c>
    </row>
    <row r="59" spans="1:4" ht="15">
      <c r="A59" s="39" t="s">
        <v>19</v>
      </c>
      <c r="B59" s="21">
        <f>SUM(B50:B58)</f>
        <v>79868</v>
      </c>
      <c r="C59" s="16"/>
      <c r="D59" s="20">
        <f>SUM(D50:D58)</f>
        <v>-12175</v>
      </c>
    </row>
    <row r="60" spans="2:4" ht="15">
      <c r="B60" s="16"/>
      <c r="C60" s="16"/>
      <c r="D60" s="16"/>
    </row>
    <row r="61" spans="1:4" ht="15">
      <c r="A61" s="39" t="s">
        <v>148</v>
      </c>
      <c r="B61" s="16">
        <v>0</v>
      </c>
      <c r="C61" s="16"/>
      <c r="D61" s="16">
        <v>385</v>
      </c>
    </row>
    <row r="62" spans="2:4" ht="15">
      <c r="B62" s="17"/>
      <c r="C62" s="16"/>
      <c r="D62" s="17"/>
    </row>
    <row r="63" spans="1:4" ht="15">
      <c r="A63" s="39" t="s">
        <v>109</v>
      </c>
      <c r="B63" s="16">
        <f>+B61+B59+B46+B25</f>
        <v>-6944</v>
      </c>
      <c r="C63" s="16"/>
      <c r="D63" s="16">
        <f>D61+D59+D46+D25</f>
        <v>20410</v>
      </c>
    </row>
    <row r="64" spans="2:4" ht="8.25" customHeight="1">
      <c r="B64" s="16"/>
      <c r="C64" s="16"/>
      <c r="D64" s="16"/>
    </row>
    <row r="65" spans="1:4" ht="15">
      <c r="A65" s="39" t="s">
        <v>116</v>
      </c>
      <c r="B65" s="16"/>
      <c r="C65" s="16"/>
      <c r="D65" s="16"/>
    </row>
    <row r="66" spans="1:4" ht="15">
      <c r="A66" s="62" t="s">
        <v>149</v>
      </c>
      <c r="B66" s="18">
        <f>4464</f>
        <v>4464</v>
      </c>
      <c r="C66" s="16"/>
      <c r="D66" s="18">
        <v>24579</v>
      </c>
    </row>
    <row r="67" spans="1:4" ht="15">
      <c r="A67" s="62" t="s">
        <v>150</v>
      </c>
      <c r="B67" s="20">
        <v>0</v>
      </c>
      <c r="C67" s="16"/>
      <c r="D67" s="20">
        <v>75</v>
      </c>
    </row>
    <row r="68" spans="1:4" ht="15">
      <c r="A68" s="62" t="s">
        <v>151</v>
      </c>
      <c r="B68" s="16">
        <f>SUM(B66:B67)</f>
        <v>4464</v>
      </c>
      <c r="C68" s="16"/>
      <c r="D68" s="16">
        <f>SUM(D66:D67)</f>
        <v>24654</v>
      </c>
    </row>
    <row r="69" spans="2:4" ht="15">
      <c r="B69" s="16"/>
      <c r="C69" s="16"/>
      <c r="D69" s="16"/>
    </row>
    <row r="70" spans="1:4" ht="15.75" thickBot="1">
      <c r="A70" s="53" t="s">
        <v>120</v>
      </c>
      <c r="B70" s="22">
        <f>B68+B63</f>
        <v>-2480</v>
      </c>
      <c r="C70" s="16"/>
      <c r="D70" s="22">
        <f>D68+D63</f>
        <v>45064</v>
      </c>
    </row>
    <row r="71" spans="1:4" ht="15.75" thickTop="1">
      <c r="A71" s="53"/>
      <c r="B71" s="15"/>
      <c r="C71" s="16"/>
      <c r="D71" s="15"/>
    </row>
    <row r="72" spans="1:4" ht="15">
      <c r="A72" s="53"/>
      <c r="B72" s="15"/>
      <c r="C72" s="16"/>
      <c r="D72" s="15"/>
    </row>
    <row r="73" spans="1:4" ht="15">
      <c r="A73" s="120" t="s">
        <v>49</v>
      </c>
      <c r="B73" s="120"/>
      <c r="C73" s="16"/>
      <c r="D73" s="15"/>
    </row>
    <row r="74" spans="1:4" ht="15">
      <c r="A74" s="120" t="s">
        <v>50</v>
      </c>
      <c r="B74" s="120">
        <v>0</v>
      </c>
      <c r="C74" s="16"/>
      <c r="D74" s="15">
        <v>32392</v>
      </c>
    </row>
    <row r="75" spans="1:4" ht="15">
      <c r="A75" s="120" t="s">
        <v>266</v>
      </c>
      <c r="B75" s="120">
        <v>17520</v>
      </c>
      <c r="C75" s="16"/>
      <c r="D75" s="15">
        <v>14877</v>
      </c>
    </row>
    <row r="76" spans="1:4" ht="15">
      <c r="A76" s="120" t="s">
        <v>51</v>
      </c>
      <c r="B76" s="120">
        <v>-20000</v>
      </c>
      <c r="C76" s="16"/>
      <c r="D76" s="15">
        <v>-2205</v>
      </c>
    </row>
    <row r="77" spans="1:4" ht="15">
      <c r="A77" s="120"/>
      <c r="B77" s="120"/>
      <c r="C77" s="16"/>
      <c r="D77" s="15"/>
    </row>
    <row r="78" spans="1:4" ht="15.75" thickBot="1">
      <c r="A78" s="120"/>
      <c r="B78" s="121">
        <f>SUM(B74:B76)</f>
        <v>-2480</v>
      </c>
      <c r="C78" s="16"/>
      <c r="D78" s="121">
        <f>SUM(D74:D76)</f>
        <v>45064</v>
      </c>
    </row>
    <row r="79" spans="1:4" ht="15.75" thickTop="1">
      <c r="A79" s="122"/>
      <c r="B79" s="123"/>
      <c r="C79" s="16"/>
      <c r="D79" s="15"/>
    </row>
    <row r="80" spans="1:4" ht="15">
      <c r="A80" s="53"/>
      <c r="B80" s="15"/>
      <c r="C80" s="16"/>
      <c r="D80" s="15"/>
    </row>
    <row r="81" spans="1:4" ht="34.5" customHeight="1">
      <c r="A81" s="132" t="s">
        <v>121</v>
      </c>
      <c r="B81" s="132"/>
      <c r="C81" s="132"/>
      <c r="D81" s="132"/>
    </row>
    <row r="83" spans="1:7" ht="37.5" customHeight="1">
      <c r="A83" s="131" t="s">
        <v>6</v>
      </c>
      <c r="B83" s="131"/>
      <c r="C83" s="131"/>
      <c r="D83" s="131"/>
      <c r="E83" s="63"/>
      <c r="F83" s="63"/>
      <c r="G83" s="63"/>
    </row>
    <row r="86" ht="15.75">
      <c r="A86" s="64" t="s">
        <v>153</v>
      </c>
    </row>
  </sheetData>
  <mergeCells count="4">
    <mergeCell ref="B7:D7"/>
    <mergeCell ref="A83:D83"/>
    <mergeCell ref="B6:D6"/>
    <mergeCell ref="A81:D81"/>
  </mergeCells>
  <printOptions/>
  <pageMargins left="0.75" right="0.25" top="0.75" bottom="0.25" header="0.5" footer="0.5"/>
  <pageSetup fitToHeight="1" fitToWidth="1" horizontalDpi="600" verticalDpi="600" orientation="portrait" paperSize="9" scale="68" r:id="rId1"/>
</worksheet>
</file>

<file path=xl/worksheets/sheet5.xml><?xml version="1.0" encoding="utf-8"?>
<worksheet xmlns="http://schemas.openxmlformats.org/spreadsheetml/2006/main" xmlns:r="http://schemas.openxmlformats.org/officeDocument/2006/relationships">
  <sheetPr codeName="Sheet6"/>
  <dimension ref="A1:O189"/>
  <sheetViews>
    <sheetView zoomScale="75" zoomScaleNormal="75" workbookViewId="0" topLeftCell="A1">
      <selection activeCell="L17" sqref="L17"/>
    </sheetView>
  </sheetViews>
  <sheetFormatPr defaultColWidth="9.140625" defaultRowHeight="12.75"/>
  <cols>
    <col min="1" max="1" width="5.8515625" style="30" customWidth="1"/>
    <col min="2" max="2" width="4.00390625" style="28" customWidth="1"/>
    <col min="3" max="3" width="34.421875" style="28" customWidth="1"/>
    <col min="4" max="4" width="10.57421875" style="28" bestFit="1" customWidth="1"/>
    <col min="5" max="5" width="11.00390625" style="28" bestFit="1" customWidth="1"/>
    <col min="6" max="6" width="16.7109375" style="28" customWidth="1"/>
    <col min="7" max="7" width="16.00390625" style="28" customWidth="1"/>
    <col min="8" max="8" width="16.57421875" style="28" customWidth="1"/>
    <col min="9" max="9" width="15.00390625" style="28" customWidth="1"/>
    <col min="10" max="10" width="25.140625" style="28" customWidth="1"/>
    <col min="11" max="11" width="9.7109375" style="28" bestFit="1" customWidth="1"/>
    <col min="12" max="16384" width="9.140625" style="28" customWidth="1"/>
  </cols>
  <sheetData>
    <row r="1" ht="15.75">
      <c r="A1" s="33" t="s">
        <v>240</v>
      </c>
    </row>
    <row r="2" ht="15.75">
      <c r="A2" s="33" t="s">
        <v>241</v>
      </c>
    </row>
    <row r="3" ht="15.75">
      <c r="A3" s="29" t="s">
        <v>76</v>
      </c>
    </row>
    <row r="4" ht="15.75">
      <c r="A4" s="33" t="str">
        <f>Cashflow!A4</f>
        <v>For the Financial Period Ended 31 December 2006</v>
      </c>
    </row>
    <row r="6" spans="1:2" ht="15.75">
      <c r="A6" s="31">
        <v>1</v>
      </c>
      <c r="B6" s="32" t="s">
        <v>77</v>
      </c>
    </row>
    <row r="7" spans="2:9" ht="15">
      <c r="B7" s="27"/>
      <c r="C7" s="27"/>
      <c r="D7" s="27"/>
      <c r="E7" s="27"/>
      <c r="F7" s="27"/>
      <c r="G7" s="27"/>
      <c r="H7" s="27"/>
      <c r="I7" s="27"/>
    </row>
    <row r="8" spans="2:10" ht="48" customHeight="1">
      <c r="B8" s="134" t="s">
        <v>8</v>
      </c>
      <c r="C8" s="134"/>
      <c r="D8" s="134"/>
      <c r="E8" s="134"/>
      <c r="F8" s="134"/>
      <c r="G8" s="134"/>
      <c r="H8" s="134"/>
      <c r="I8" s="134"/>
      <c r="J8" s="134"/>
    </row>
    <row r="9" spans="2:9" ht="15">
      <c r="B9" s="27"/>
      <c r="C9" s="27"/>
      <c r="D9" s="27"/>
      <c r="E9" s="27"/>
      <c r="F9" s="27"/>
      <c r="G9" s="27"/>
      <c r="H9" s="27"/>
      <c r="I9" s="27"/>
    </row>
    <row r="10" spans="2:10" ht="48" customHeight="1">
      <c r="B10" s="134" t="s">
        <v>196</v>
      </c>
      <c r="C10" s="134"/>
      <c r="D10" s="134"/>
      <c r="E10" s="134"/>
      <c r="F10" s="134"/>
      <c r="G10" s="134"/>
      <c r="H10" s="134"/>
      <c r="I10" s="134"/>
      <c r="J10" s="134"/>
    </row>
    <row r="11" spans="2:9" ht="15">
      <c r="B11" s="26"/>
      <c r="C11" s="26"/>
      <c r="D11" s="26"/>
      <c r="E11" s="26"/>
      <c r="F11" s="26"/>
      <c r="G11" s="26"/>
      <c r="H11" s="26"/>
      <c r="I11" s="26"/>
    </row>
    <row r="12" spans="1:10" ht="15.75">
      <c r="A12" s="31">
        <v>2</v>
      </c>
      <c r="B12" s="135" t="s">
        <v>197</v>
      </c>
      <c r="C12" s="135"/>
      <c r="D12" s="135"/>
      <c r="E12" s="135"/>
      <c r="F12" s="135"/>
      <c r="G12" s="135"/>
      <c r="H12" s="135"/>
      <c r="I12" s="135"/>
      <c r="J12" s="135"/>
    </row>
    <row r="13" spans="2:9" ht="15">
      <c r="B13" s="26"/>
      <c r="C13" s="26"/>
      <c r="D13" s="26"/>
      <c r="E13" s="26"/>
      <c r="F13" s="26"/>
      <c r="G13" s="26"/>
      <c r="H13" s="26"/>
      <c r="I13" s="26"/>
    </row>
    <row r="14" spans="2:10" ht="48.75" customHeight="1">
      <c r="B14" s="134" t="s">
        <v>38</v>
      </c>
      <c r="C14" s="134"/>
      <c r="D14" s="134"/>
      <c r="E14" s="134"/>
      <c r="F14" s="134"/>
      <c r="G14" s="134"/>
      <c r="H14" s="134"/>
      <c r="I14" s="134"/>
      <c r="J14" s="134"/>
    </row>
    <row r="15" spans="2:9" ht="15">
      <c r="B15" s="26"/>
      <c r="C15" s="26"/>
      <c r="D15" s="26"/>
      <c r="E15" s="26"/>
      <c r="F15" s="26"/>
      <c r="G15" s="26"/>
      <c r="H15" s="26"/>
      <c r="I15" s="26"/>
    </row>
    <row r="16" spans="2:9" ht="15" customHeight="1">
      <c r="B16" s="26"/>
      <c r="C16" s="26" t="s">
        <v>20</v>
      </c>
      <c r="D16" s="136" t="s">
        <v>9</v>
      </c>
      <c r="E16" s="136"/>
      <c r="F16" s="136"/>
      <c r="G16" s="136"/>
      <c r="H16" s="26"/>
      <c r="I16" s="26"/>
    </row>
    <row r="17" spans="2:9" ht="15" customHeight="1">
      <c r="B17" s="26"/>
      <c r="C17" s="26" t="s">
        <v>21</v>
      </c>
      <c r="D17" s="136" t="s">
        <v>22</v>
      </c>
      <c r="E17" s="136"/>
      <c r="F17" s="136"/>
      <c r="G17" s="70"/>
      <c r="H17" s="26"/>
      <c r="I17" s="26"/>
    </row>
    <row r="18" spans="2:10" ht="15">
      <c r="B18" s="26"/>
      <c r="C18" s="26" t="s">
        <v>218</v>
      </c>
      <c r="D18" s="136" t="s">
        <v>10</v>
      </c>
      <c r="E18" s="136"/>
      <c r="F18" s="136"/>
      <c r="G18" s="136"/>
      <c r="H18" s="136"/>
      <c r="I18" s="136"/>
      <c r="J18" s="136"/>
    </row>
    <row r="19" spans="3:10" ht="15">
      <c r="C19" s="92" t="s">
        <v>198</v>
      </c>
      <c r="D19" s="137" t="s">
        <v>199</v>
      </c>
      <c r="E19" s="137"/>
      <c r="F19" s="137"/>
      <c r="G19" s="137"/>
      <c r="H19" s="137"/>
      <c r="I19" s="137"/>
      <c r="J19" s="137"/>
    </row>
    <row r="20" spans="2:10" ht="15">
      <c r="B20" s="39"/>
      <c r="C20" s="92" t="s">
        <v>200</v>
      </c>
      <c r="D20" s="137" t="s">
        <v>68</v>
      </c>
      <c r="E20" s="137"/>
      <c r="F20" s="137"/>
      <c r="G20" s="137"/>
      <c r="H20" s="137"/>
      <c r="I20" s="137"/>
      <c r="J20" s="137"/>
    </row>
    <row r="21" spans="2:10" ht="15">
      <c r="B21" s="39"/>
      <c r="C21" s="92" t="s">
        <v>201</v>
      </c>
      <c r="D21" s="137" t="s">
        <v>28</v>
      </c>
      <c r="E21" s="137"/>
      <c r="F21" s="137"/>
      <c r="G21" s="137"/>
      <c r="H21" s="137"/>
      <c r="I21" s="137"/>
      <c r="J21" s="137"/>
    </row>
    <row r="22" spans="2:10" ht="15">
      <c r="B22" s="39"/>
      <c r="C22" s="92" t="s">
        <v>202</v>
      </c>
      <c r="D22" s="137" t="s">
        <v>203</v>
      </c>
      <c r="E22" s="137"/>
      <c r="F22" s="137"/>
      <c r="G22" s="137"/>
      <c r="H22" s="137"/>
      <c r="I22" s="137"/>
      <c r="J22" s="137"/>
    </row>
    <row r="23" spans="2:10" ht="15">
      <c r="B23" s="39"/>
      <c r="C23" s="92" t="s">
        <v>204</v>
      </c>
      <c r="D23" s="137" t="s">
        <v>205</v>
      </c>
      <c r="E23" s="137"/>
      <c r="F23" s="137"/>
      <c r="G23" s="137"/>
      <c r="H23" s="137"/>
      <c r="I23" s="137"/>
      <c r="J23" s="137"/>
    </row>
    <row r="24" spans="2:10" ht="15">
      <c r="B24" s="39"/>
      <c r="C24" s="92" t="s">
        <v>206</v>
      </c>
      <c r="D24" s="137" t="s">
        <v>207</v>
      </c>
      <c r="E24" s="137"/>
      <c r="F24" s="137"/>
      <c r="G24" s="137"/>
      <c r="H24" s="137"/>
      <c r="I24" s="137"/>
      <c r="J24" s="137"/>
    </row>
    <row r="25" spans="2:10" ht="15">
      <c r="B25" s="39"/>
      <c r="C25" s="92" t="s">
        <v>219</v>
      </c>
      <c r="D25" s="137" t="s">
        <v>220</v>
      </c>
      <c r="E25" s="137"/>
      <c r="F25" s="137"/>
      <c r="G25" s="137"/>
      <c r="H25" s="137"/>
      <c r="I25" s="137"/>
      <c r="J25" s="137"/>
    </row>
    <row r="26" spans="2:10" ht="15">
      <c r="B26" s="39"/>
      <c r="C26" s="92" t="s">
        <v>23</v>
      </c>
      <c r="D26" s="37" t="s">
        <v>25</v>
      </c>
      <c r="E26" s="37"/>
      <c r="F26" s="37"/>
      <c r="G26" s="37"/>
      <c r="H26" s="37"/>
      <c r="I26" s="37"/>
      <c r="J26" s="37"/>
    </row>
    <row r="27" spans="2:10" ht="15">
      <c r="B27" s="39"/>
      <c r="C27" s="92" t="s">
        <v>24</v>
      </c>
      <c r="D27" s="37" t="s">
        <v>11</v>
      </c>
      <c r="E27" s="37"/>
      <c r="F27" s="37"/>
      <c r="G27" s="37"/>
      <c r="H27" s="37"/>
      <c r="I27" s="37"/>
      <c r="J27" s="37"/>
    </row>
    <row r="28" spans="2:10" ht="15">
      <c r="B28" s="39"/>
      <c r="C28" s="92" t="s">
        <v>208</v>
      </c>
      <c r="D28" s="137" t="s">
        <v>209</v>
      </c>
      <c r="E28" s="137"/>
      <c r="F28" s="137"/>
      <c r="G28" s="137"/>
      <c r="H28" s="137"/>
      <c r="I28" s="137"/>
      <c r="J28" s="137"/>
    </row>
    <row r="29" spans="2:10" ht="15">
      <c r="B29" s="39"/>
      <c r="C29" s="92" t="s">
        <v>210</v>
      </c>
      <c r="D29" s="137" t="s">
        <v>211</v>
      </c>
      <c r="E29" s="137"/>
      <c r="F29" s="137"/>
      <c r="G29" s="137"/>
      <c r="H29" s="137"/>
      <c r="I29" s="137"/>
      <c r="J29" s="137"/>
    </row>
    <row r="30" spans="2:10" ht="15">
      <c r="B30" s="39"/>
      <c r="C30" s="92" t="s">
        <v>212</v>
      </c>
      <c r="D30" s="137" t="s">
        <v>213</v>
      </c>
      <c r="E30" s="137"/>
      <c r="F30" s="137"/>
      <c r="G30" s="137"/>
      <c r="H30" s="137"/>
      <c r="I30" s="137"/>
      <c r="J30" s="137"/>
    </row>
    <row r="31" spans="2:10" ht="15">
      <c r="B31" s="39"/>
      <c r="C31" s="92" t="s">
        <v>26</v>
      </c>
      <c r="D31" s="37" t="s">
        <v>27</v>
      </c>
      <c r="E31" s="37"/>
      <c r="F31" s="37"/>
      <c r="G31" s="37"/>
      <c r="H31" s="37"/>
      <c r="I31" s="37"/>
      <c r="J31" s="37"/>
    </row>
    <row r="32" spans="2:10" ht="15">
      <c r="B32" s="39"/>
      <c r="C32" s="92" t="s">
        <v>221</v>
      </c>
      <c r="D32" s="137" t="s">
        <v>222</v>
      </c>
      <c r="E32" s="137"/>
      <c r="F32" s="137"/>
      <c r="G32" s="137"/>
      <c r="H32" s="137"/>
      <c r="I32" s="137"/>
      <c r="J32" s="137"/>
    </row>
    <row r="33" spans="2:10" ht="15">
      <c r="B33" s="39"/>
      <c r="C33" s="92"/>
      <c r="D33" s="37"/>
      <c r="E33" s="37"/>
      <c r="F33" s="37"/>
      <c r="G33" s="37"/>
      <c r="H33" s="37"/>
      <c r="I33" s="37"/>
      <c r="J33" s="37"/>
    </row>
    <row r="34" spans="2:10" ht="15">
      <c r="B34" s="137" t="s">
        <v>29</v>
      </c>
      <c r="C34" s="137"/>
      <c r="D34" s="137"/>
      <c r="E34" s="137"/>
      <c r="F34" s="137"/>
      <c r="G34" s="137"/>
      <c r="H34" s="137"/>
      <c r="I34" s="137"/>
      <c r="J34" s="137"/>
    </row>
    <row r="35" spans="2:10" ht="15">
      <c r="B35" s="92"/>
      <c r="C35" s="39"/>
      <c r="D35" s="37"/>
      <c r="E35" s="37"/>
      <c r="F35" s="37"/>
      <c r="G35" s="37"/>
      <c r="H35" s="37"/>
      <c r="I35" s="37"/>
      <c r="J35" s="37"/>
    </row>
    <row r="36" spans="3:10" ht="15">
      <c r="C36" s="92" t="s">
        <v>214</v>
      </c>
      <c r="D36" s="137" t="s">
        <v>215</v>
      </c>
      <c r="E36" s="137"/>
      <c r="F36" s="137"/>
      <c r="G36" s="137"/>
      <c r="H36" s="137"/>
      <c r="I36" s="137"/>
      <c r="J36" s="137"/>
    </row>
    <row r="37" spans="3:10" ht="15">
      <c r="C37" s="92" t="s">
        <v>216</v>
      </c>
      <c r="D37" s="137" t="s">
        <v>217</v>
      </c>
      <c r="E37" s="137"/>
      <c r="F37" s="137"/>
      <c r="G37" s="137"/>
      <c r="H37" s="137"/>
      <c r="I37" s="137"/>
      <c r="J37" s="137"/>
    </row>
    <row r="38" spans="2:10" ht="15">
      <c r="B38" s="92"/>
      <c r="C38" s="39"/>
      <c r="D38" s="37"/>
      <c r="E38" s="37"/>
      <c r="F38" s="37"/>
      <c r="G38" s="37"/>
      <c r="H38" s="37"/>
      <c r="I38" s="37"/>
      <c r="J38" s="37"/>
    </row>
    <row r="39" spans="2:10" ht="48" customHeight="1">
      <c r="B39" s="134" t="s">
        <v>233</v>
      </c>
      <c r="C39" s="134"/>
      <c r="D39" s="134"/>
      <c r="E39" s="134"/>
      <c r="F39" s="134"/>
      <c r="G39" s="134"/>
      <c r="H39" s="134"/>
      <c r="I39" s="134"/>
      <c r="J39" s="134"/>
    </row>
    <row r="40" spans="2:10" ht="15">
      <c r="B40" s="39"/>
      <c r="C40" s="92"/>
      <c r="D40" s="37"/>
      <c r="E40" s="37"/>
      <c r="F40" s="37"/>
      <c r="G40" s="37"/>
      <c r="H40" s="37"/>
      <c r="I40" s="37"/>
      <c r="J40" s="37"/>
    </row>
    <row r="41" spans="2:10" ht="15.75">
      <c r="B41" s="138" t="s">
        <v>7</v>
      </c>
      <c r="C41" s="138"/>
      <c r="D41" s="138"/>
      <c r="E41" s="138"/>
      <c r="F41" s="138"/>
      <c r="G41" s="138"/>
      <c r="H41" s="138"/>
      <c r="I41" s="138"/>
      <c r="J41" s="138"/>
    </row>
    <row r="42" spans="2:10" ht="15.75">
      <c r="B42" s="35"/>
      <c r="C42" s="35"/>
      <c r="D42" s="35"/>
      <c r="E42" s="35"/>
      <c r="F42" s="35"/>
      <c r="G42" s="35"/>
      <c r="H42" s="35"/>
      <c r="I42" s="35"/>
      <c r="J42" s="35"/>
    </row>
    <row r="43" spans="3:11" ht="93" customHeight="1">
      <c r="C43" s="134" t="s">
        <v>282</v>
      </c>
      <c r="D43" s="134"/>
      <c r="E43" s="134"/>
      <c r="F43" s="134"/>
      <c r="G43" s="134"/>
      <c r="H43" s="134"/>
      <c r="I43" s="134"/>
      <c r="J43" s="134"/>
      <c r="K43" s="100"/>
    </row>
    <row r="44" spans="2:10" ht="15">
      <c r="B44" s="101"/>
      <c r="C44" s="101"/>
      <c r="D44" s="101"/>
      <c r="E44" s="101"/>
      <c r="F44" s="101"/>
      <c r="G44" s="101"/>
      <c r="H44" s="101"/>
      <c r="I44" s="101"/>
      <c r="J44" s="101"/>
    </row>
    <row r="45" spans="3:14" ht="33" customHeight="1">
      <c r="C45" s="134" t="s">
        <v>5</v>
      </c>
      <c r="D45" s="134"/>
      <c r="E45" s="134"/>
      <c r="F45" s="134"/>
      <c r="G45" s="134"/>
      <c r="H45" s="134"/>
      <c r="I45" s="134"/>
      <c r="J45" s="134"/>
      <c r="K45" s="51"/>
      <c r="L45" s="51"/>
      <c r="M45" s="51"/>
      <c r="N45" s="51"/>
    </row>
    <row r="46" spans="2:10" ht="15">
      <c r="B46" s="39"/>
      <c r="C46" s="92"/>
      <c r="D46" s="37"/>
      <c r="E46" s="37"/>
      <c r="F46" s="37"/>
      <c r="G46" s="37"/>
      <c r="H46" s="37"/>
      <c r="I46" s="37"/>
      <c r="J46" s="37"/>
    </row>
    <row r="47" spans="1:10" s="32" customFormat="1" ht="15.75">
      <c r="A47" s="31"/>
      <c r="B47" s="33" t="s">
        <v>12</v>
      </c>
      <c r="C47" s="34"/>
      <c r="D47" s="35"/>
      <c r="E47" s="35"/>
      <c r="F47" s="35"/>
      <c r="G47" s="35"/>
      <c r="H47" s="35"/>
      <c r="I47" s="35"/>
      <c r="J47" s="35"/>
    </row>
    <row r="48" spans="2:10" ht="15">
      <c r="B48" s="39"/>
      <c r="C48" s="92"/>
      <c r="D48" s="37"/>
      <c r="E48" s="37"/>
      <c r="F48" s="37"/>
      <c r="G48" s="37"/>
      <c r="H48" s="37"/>
      <c r="I48" s="37"/>
      <c r="J48" s="37"/>
    </row>
    <row r="49" spans="2:7" ht="15">
      <c r="B49" s="39"/>
      <c r="C49" s="95" t="s">
        <v>320</v>
      </c>
      <c r="D49" s="95"/>
      <c r="E49" s="95"/>
      <c r="F49" s="95"/>
      <c r="G49" s="95"/>
    </row>
    <row r="50" spans="2:7" ht="15">
      <c r="B50" s="39"/>
      <c r="C50" s="95"/>
      <c r="D50" s="95"/>
      <c r="E50" s="95"/>
      <c r="F50" s="95"/>
      <c r="G50" s="95"/>
    </row>
    <row r="51" spans="2:10" ht="15.75">
      <c r="B51" s="39"/>
      <c r="C51" s="92"/>
      <c r="D51" s="37"/>
      <c r="E51" s="37"/>
      <c r="F51" s="37"/>
      <c r="I51" s="38" t="s">
        <v>64</v>
      </c>
      <c r="J51" s="37"/>
    </row>
    <row r="52" spans="2:10" ht="15">
      <c r="B52" s="39"/>
      <c r="C52" s="16" t="s">
        <v>205</v>
      </c>
      <c r="D52" s="16"/>
      <c r="I52" s="16">
        <v>16146</v>
      </c>
      <c r="J52" s="37"/>
    </row>
    <row r="53" spans="2:10" ht="15">
      <c r="B53" s="39"/>
      <c r="C53" s="16" t="s">
        <v>67</v>
      </c>
      <c r="D53" s="16"/>
      <c r="I53" s="16">
        <v>12989</v>
      </c>
      <c r="J53" s="37"/>
    </row>
    <row r="54" spans="2:10" ht="15">
      <c r="B54" s="39"/>
      <c r="C54" s="16" t="s">
        <v>70</v>
      </c>
      <c r="D54" s="16"/>
      <c r="I54" s="16">
        <v>-39812</v>
      </c>
      <c r="J54" s="37"/>
    </row>
    <row r="55" spans="2:10" ht="15">
      <c r="B55" s="39"/>
      <c r="C55" s="16" t="s">
        <v>225</v>
      </c>
      <c r="D55" s="16"/>
      <c r="I55" s="16">
        <v>13413</v>
      </c>
      <c r="J55" s="37"/>
    </row>
    <row r="56" spans="2:10" ht="15">
      <c r="B56" s="26"/>
      <c r="C56" s="16" t="s">
        <v>33</v>
      </c>
      <c r="D56" s="16"/>
      <c r="I56" s="72">
        <f>SUM(I52:I55)</f>
        <v>2736</v>
      </c>
      <c r="J56" s="26"/>
    </row>
    <row r="57" spans="2:10" ht="15">
      <c r="B57" s="26"/>
      <c r="C57" s="16"/>
      <c r="D57" s="16"/>
      <c r="I57" s="15"/>
      <c r="J57" s="26"/>
    </row>
    <row r="58" spans="2:10" ht="15">
      <c r="B58" s="26"/>
      <c r="C58" s="16" t="s">
        <v>34</v>
      </c>
      <c r="D58" s="16"/>
      <c r="I58" s="15">
        <v>0</v>
      </c>
      <c r="J58" s="26" t="s">
        <v>58</v>
      </c>
    </row>
    <row r="59" spans="2:10" ht="15">
      <c r="B59" s="26"/>
      <c r="C59" s="16"/>
      <c r="D59" s="16"/>
      <c r="I59" s="15"/>
      <c r="J59" s="26"/>
    </row>
    <row r="60" spans="2:10" ht="15.75" thickBot="1">
      <c r="B60" s="26"/>
      <c r="C60" s="16" t="s">
        <v>35</v>
      </c>
      <c r="D60" s="16"/>
      <c r="I60" s="22">
        <f>+I56</f>
        <v>2736</v>
      </c>
      <c r="J60" s="26"/>
    </row>
    <row r="61" spans="2:9" ht="15.75" thickTop="1">
      <c r="B61" s="26"/>
      <c r="C61" s="16"/>
      <c r="D61" s="16"/>
      <c r="H61" s="15"/>
      <c r="I61" s="26"/>
    </row>
    <row r="62" spans="2:9" ht="15">
      <c r="B62" s="26"/>
      <c r="C62" s="16" t="s">
        <v>223</v>
      </c>
      <c r="D62" s="8"/>
      <c r="F62" s="13"/>
      <c r="H62" s="26"/>
      <c r="I62" s="26"/>
    </row>
    <row r="63" spans="2:9" ht="15">
      <c r="B63" s="26"/>
      <c r="C63" s="16"/>
      <c r="D63" s="8"/>
      <c r="H63" s="26"/>
      <c r="I63" s="26"/>
    </row>
    <row r="64" spans="2:9" ht="19.5" customHeight="1">
      <c r="B64" s="26"/>
      <c r="C64" s="16"/>
      <c r="D64" s="8"/>
      <c r="H64" s="26"/>
      <c r="I64" s="26"/>
    </row>
    <row r="65" spans="2:9" ht="15.75">
      <c r="B65" s="26"/>
      <c r="C65" s="16"/>
      <c r="D65" s="8"/>
      <c r="F65" s="31">
        <v>5</v>
      </c>
      <c r="H65" s="26"/>
      <c r="I65" s="26"/>
    </row>
    <row r="66" spans="2:9" ht="15.75">
      <c r="B66" s="26"/>
      <c r="C66" s="16"/>
      <c r="D66" s="8"/>
      <c r="F66" s="31"/>
      <c r="H66" s="26"/>
      <c r="I66" s="26"/>
    </row>
    <row r="67" spans="2:9" ht="15.75">
      <c r="B67" s="26"/>
      <c r="C67" s="16"/>
      <c r="D67" s="8"/>
      <c r="F67" s="31"/>
      <c r="H67" s="26"/>
      <c r="I67" s="26"/>
    </row>
    <row r="68" spans="1:2" ht="15.75">
      <c r="A68" s="31">
        <v>3</v>
      </c>
      <c r="B68" s="32" t="s">
        <v>13</v>
      </c>
    </row>
    <row r="70" spans="2:12" ht="15" customHeight="1">
      <c r="B70" s="28" t="s">
        <v>39</v>
      </c>
      <c r="C70" s="51"/>
      <c r="D70" s="51"/>
      <c r="E70" s="51"/>
      <c r="F70" s="51"/>
      <c r="G70" s="51"/>
      <c r="H70" s="51"/>
      <c r="I70" s="51"/>
      <c r="J70" s="51"/>
      <c r="K70" s="51"/>
      <c r="L70" s="51"/>
    </row>
    <row r="72" spans="1:2" ht="15.75">
      <c r="A72" s="31">
        <v>4</v>
      </c>
      <c r="B72" s="32" t="s">
        <v>81</v>
      </c>
    </row>
    <row r="74" spans="2:10" ht="15" customHeight="1">
      <c r="B74" s="136" t="s">
        <v>156</v>
      </c>
      <c r="C74" s="136"/>
      <c r="D74" s="136"/>
      <c r="E74" s="136"/>
      <c r="F74" s="136"/>
      <c r="G74" s="136"/>
      <c r="H74" s="136"/>
      <c r="I74" s="136"/>
      <c r="J74" s="136"/>
    </row>
    <row r="76" spans="2:9" ht="15.75">
      <c r="B76" s="26"/>
      <c r="C76" s="16"/>
      <c r="D76" s="8"/>
      <c r="F76" s="31"/>
      <c r="H76" s="26"/>
      <c r="I76" s="26"/>
    </row>
    <row r="77" spans="1:2" ht="15.75">
      <c r="A77" s="31">
        <v>5</v>
      </c>
      <c r="B77" s="32" t="s">
        <v>40</v>
      </c>
    </row>
    <row r="79" spans="2:10" ht="33" customHeight="1">
      <c r="B79" s="134" t="s">
        <v>224</v>
      </c>
      <c r="C79" s="134"/>
      <c r="D79" s="134"/>
      <c r="E79" s="134"/>
      <c r="F79" s="134"/>
      <c r="G79" s="134"/>
      <c r="H79" s="134"/>
      <c r="I79" s="134"/>
      <c r="J79" s="134"/>
    </row>
    <row r="80" spans="2:9" ht="15">
      <c r="B80" s="40"/>
      <c r="C80" s="40"/>
      <c r="D80" s="40"/>
      <c r="E80" s="40"/>
      <c r="F80" s="40"/>
      <c r="G80" s="40"/>
      <c r="H80" s="40"/>
      <c r="I80" s="40"/>
    </row>
    <row r="81" spans="1:2" ht="15.75">
      <c r="A81" s="31">
        <v>6</v>
      </c>
      <c r="B81" s="32" t="s">
        <v>124</v>
      </c>
    </row>
    <row r="83" spans="2:10" ht="15">
      <c r="B83" s="137" t="s">
        <v>125</v>
      </c>
      <c r="C83" s="137"/>
      <c r="D83" s="137"/>
      <c r="E83" s="137"/>
      <c r="F83" s="137"/>
      <c r="G83" s="137"/>
      <c r="H83" s="137"/>
      <c r="I83" s="137"/>
      <c r="J83" s="137"/>
    </row>
    <row r="84" spans="2:9" ht="15">
      <c r="B84" s="37"/>
      <c r="C84" s="37"/>
      <c r="D84" s="37"/>
      <c r="E84" s="37"/>
      <c r="F84" s="37"/>
      <c r="G84" s="37"/>
      <c r="H84" s="37"/>
      <c r="I84" s="37"/>
    </row>
    <row r="85" spans="1:2" ht="15.75">
      <c r="A85" s="31">
        <v>7</v>
      </c>
      <c r="B85" s="32" t="s">
        <v>82</v>
      </c>
    </row>
    <row r="87" spans="2:10" ht="30" customHeight="1">
      <c r="B87" s="139" t="s">
        <v>169</v>
      </c>
      <c r="C87" s="139"/>
      <c r="D87" s="139"/>
      <c r="E87" s="139"/>
      <c r="F87" s="139"/>
      <c r="G87" s="139"/>
      <c r="H87" s="139"/>
      <c r="I87" s="139"/>
      <c r="J87" s="139"/>
    </row>
    <row r="89" spans="1:2" ht="15.75">
      <c r="A89" s="31">
        <v>8</v>
      </c>
      <c r="B89" s="32" t="s">
        <v>83</v>
      </c>
    </row>
    <row r="91" spans="2:9" ht="15" customHeight="1">
      <c r="B91" s="136" t="s">
        <v>170</v>
      </c>
      <c r="C91" s="136"/>
      <c r="D91" s="136"/>
      <c r="E91" s="136"/>
      <c r="F91" s="136"/>
      <c r="G91" s="136"/>
      <c r="H91" s="136"/>
      <c r="I91" s="136"/>
    </row>
    <row r="93" spans="1:2" ht="15.75">
      <c r="A93" s="31">
        <v>9</v>
      </c>
      <c r="B93" s="32" t="s">
        <v>107</v>
      </c>
    </row>
    <row r="94" spans="1:8" ht="11.25" customHeight="1">
      <c r="A94" s="28"/>
      <c r="F94" s="42"/>
      <c r="G94" s="30"/>
      <c r="H94" s="30"/>
    </row>
    <row r="95" spans="4:8" ht="30">
      <c r="D95" s="28" t="s">
        <v>119</v>
      </c>
      <c r="F95" s="43" t="s">
        <v>316</v>
      </c>
      <c r="G95" s="43" t="s">
        <v>239</v>
      </c>
      <c r="H95" s="43" t="s">
        <v>226</v>
      </c>
    </row>
    <row r="96" spans="4:10" ht="47.25">
      <c r="D96" s="44"/>
      <c r="E96" s="44"/>
      <c r="F96" s="44" t="s">
        <v>172</v>
      </c>
      <c r="G96" s="44" t="s">
        <v>171</v>
      </c>
      <c r="H96" s="44" t="s">
        <v>55</v>
      </c>
      <c r="I96" s="44" t="s">
        <v>174</v>
      </c>
      <c r="J96" s="44" t="s">
        <v>98</v>
      </c>
    </row>
    <row r="97" spans="4:10" ht="15.75">
      <c r="D97" s="45"/>
      <c r="E97" s="45"/>
      <c r="F97" s="45" t="s">
        <v>64</v>
      </c>
      <c r="G97" s="45" t="s">
        <v>64</v>
      </c>
      <c r="H97" s="45" t="s">
        <v>64</v>
      </c>
      <c r="I97" s="45" t="s">
        <v>64</v>
      </c>
      <c r="J97" s="45" t="s">
        <v>64</v>
      </c>
    </row>
    <row r="99" ht="15.75">
      <c r="C99" s="32" t="s">
        <v>268</v>
      </c>
    </row>
    <row r="100" ht="15">
      <c r="J100" s="102"/>
    </row>
    <row r="101" spans="3:10" ht="15">
      <c r="C101" s="28" t="s">
        <v>99</v>
      </c>
      <c r="D101" s="103"/>
      <c r="E101" s="103"/>
      <c r="F101" s="103">
        <v>0</v>
      </c>
      <c r="G101" s="103">
        <v>5993</v>
      </c>
      <c r="H101" s="103">
        <v>3269</v>
      </c>
      <c r="I101" s="103">
        <v>0</v>
      </c>
      <c r="J101" s="103">
        <f>SUM(F101:I101)</f>
        <v>9262</v>
      </c>
    </row>
    <row r="102" spans="3:10" ht="15">
      <c r="C102" s="28" t="s">
        <v>100</v>
      </c>
      <c r="D102" s="103"/>
      <c r="E102" s="103"/>
      <c r="F102" s="103">
        <v>0</v>
      </c>
      <c r="G102" s="103">
        <v>0</v>
      </c>
      <c r="H102" s="103">
        <v>0</v>
      </c>
      <c r="I102" s="103">
        <v>0</v>
      </c>
      <c r="J102" s="103">
        <f>SUM(F102:I102)</f>
        <v>0</v>
      </c>
    </row>
    <row r="103" spans="3:10" ht="15.75" thickBot="1">
      <c r="C103" s="28" t="s">
        <v>101</v>
      </c>
      <c r="D103" s="23"/>
      <c r="E103" s="23"/>
      <c r="F103" s="104">
        <f>SUM(F101:F102)</f>
        <v>0</v>
      </c>
      <c r="G103" s="104">
        <f>SUM(G101:G102)</f>
        <v>5993</v>
      </c>
      <c r="H103" s="104">
        <f>SUM(H101:H102)</f>
        <v>3269</v>
      </c>
      <c r="I103" s="104">
        <f>SUM(I101:I102)</f>
        <v>0</v>
      </c>
      <c r="J103" s="104">
        <f>SUM(J101:J102)</f>
        <v>9262</v>
      </c>
    </row>
    <row r="104" spans="4:10" ht="15">
      <c r="D104" s="23"/>
      <c r="E104" s="23"/>
      <c r="F104" s="23"/>
      <c r="G104" s="23"/>
      <c r="H104" s="23"/>
      <c r="I104" s="23"/>
      <c r="J104" s="23"/>
    </row>
    <row r="105" spans="3:10" ht="15">
      <c r="C105" s="28" t="s">
        <v>102</v>
      </c>
      <c r="D105" s="23"/>
      <c r="E105" s="23"/>
      <c r="F105" s="23">
        <v>0</v>
      </c>
      <c r="G105" s="23">
        <v>-1316</v>
      </c>
      <c r="H105" s="103">
        <f>1978+-2736</f>
        <v>-758</v>
      </c>
      <c r="I105" s="23">
        <v>0</v>
      </c>
      <c r="J105" s="23">
        <f>SUM(F105:I105)</f>
        <v>-2074</v>
      </c>
    </row>
    <row r="106" spans="4:10" ht="15">
      <c r="D106" s="23"/>
      <c r="E106" s="23"/>
      <c r="F106" s="23"/>
      <c r="G106" s="23"/>
      <c r="H106" s="23"/>
      <c r="I106" s="23"/>
      <c r="J106" s="23"/>
    </row>
    <row r="107" spans="3:10" ht="15">
      <c r="C107" s="28" t="s">
        <v>103</v>
      </c>
      <c r="D107" s="23"/>
      <c r="E107" s="23"/>
      <c r="F107" s="23"/>
      <c r="G107" s="23"/>
      <c r="H107" s="23"/>
      <c r="I107" s="23"/>
      <c r="J107" s="23">
        <v>-893</v>
      </c>
    </row>
    <row r="108" spans="4:10" ht="15">
      <c r="D108" s="23"/>
      <c r="E108" s="23"/>
      <c r="F108" s="23"/>
      <c r="G108" s="23"/>
      <c r="H108" s="23"/>
      <c r="I108" s="23"/>
      <c r="J108" s="105"/>
    </row>
    <row r="109" spans="3:11" ht="15.75" thickBot="1">
      <c r="C109" s="28" t="s">
        <v>288</v>
      </c>
      <c r="D109" s="23"/>
      <c r="E109" s="23"/>
      <c r="F109" s="23"/>
      <c r="G109" s="23"/>
      <c r="H109" s="23"/>
      <c r="I109" s="23"/>
      <c r="J109" s="106">
        <f>SUM(J105:J108)</f>
        <v>-2967</v>
      </c>
      <c r="K109" s="46"/>
    </row>
    <row r="110" ht="15">
      <c r="K110" s="46"/>
    </row>
    <row r="111" spans="3:11" ht="15.75">
      <c r="C111" s="32" t="s">
        <v>269</v>
      </c>
      <c r="K111" s="46"/>
    </row>
    <row r="112" ht="15">
      <c r="K112" s="46"/>
    </row>
    <row r="113" spans="3:11" ht="15.75">
      <c r="C113" s="28" t="s">
        <v>99</v>
      </c>
      <c r="D113" s="103"/>
      <c r="E113" s="103"/>
      <c r="F113" s="103">
        <v>144356</v>
      </c>
      <c r="G113" s="103">
        <v>10930</v>
      </c>
      <c r="H113" s="103">
        <v>0</v>
      </c>
      <c r="I113" s="103">
        <v>0</v>
      </c>
      <c r="J113" s="103">
        <f>SUM(F113:I113)</f>
        <v>155286</v>
      </c>
      <c r="K113" s="48"/>
    </row>
    <row r="114" spans="3:11" ht="15.75">
      <c r="C114" s="28" t="s">
        <v>100</v>
      </c>
      <c r="D114" s="103"/>
      <c r="E114" s="103"/>
      <c r="F114" s="103">
        <v>16235</v>
      </c>
      <c r="G114" s="103">
        <v>0</v>
      </c>
      <c r="H114" s="103">
        <v>1575</v>
      </c>
      <c r="I114" s="103">
        <v>-17810</v>
      </c>
      <c r="J114" s="103">
        <f>SUM(F114:I114)</f>
        <v>0</v>
      </c>
      <c r="K114" s="49"/>
    </row>
    <row r="115" spans="3:11" ht="15.75" thickBot="1">
      <c r="C115" s="28" t="s">
        <v>101</v>
      </c>
      <c r="D115" s="23"/>
      <c r="E115" s="23"/>
      <c r="F115" s="104">
        <f>SUM(F113:F114)</f>
        <v>160591</v>
      </c>
      <c r="G115" s="104">
        <v>5713</v>
      </c>
      <c r="H115" s="104">
        <f>SUM(H113:H114)</f>
        <v>1575</v>
      </c>
      <c r="I115" s="104">
        <f>SUM(I113:I114)</f>
        <v>-17810</v>
      </c>
      <c r="J115" s="104">
        <f>SUM(J113:J114)</f>
        <v>155286</v>
      </c>
      <c r="K115" s="46"/>
    </row>
    <row r="116" spans="4:11" ht="15.75" customHeight="1">
      <c r="D116" s="23"/>
      <c r="E116" s="23"/>
      <c r="F116" s="23"/>
      <c r="G116" s="23"/>
      <c r="H116" s="23"/>
      <c r="I116" s="23"/>
      <c r="J116" s="23"/>
      <c r="K116" s="46"/>
    </row>
    <row r="117" spans="3:11" ht="15">
      <c r="C117" s="28" t="s">
        <v>102</v>
      </c>
      <c r="D117" s="23"/>
      <c r="E117" s="23"/>
      <c r="F117" s="23">
        <v>13532</v>
      </c>
      <c r="G117" s="23">
        <v>-1820</v>
      </c>
      <c r="H117" s="103">
        <v>-488</v>
      </c>
      <c r="I117" s="23">
        <v>-4562</v>
      </c>
      <c r="J117" s="23">
        <f>SUM(F117:I117)</f>
        <v>6662</v>
      </c>
      <c r="K117" s="50"/>
    </row>
    <row r="118" spans="4:11" ht="15">
      <c r="D118" s="23"/>
      <c r="E118" s="23"/>
      <c r="F118" s="23"/>
      <c r="G118" s="23"/>
      <c r="H118" s="23"/>
      <c r="I118" s="23"/>
      <c r="J118" s="23"/>
      <c r="K118" s="23"/>
    </row>
    <row r="119" spans="3:11" ht="15">
      <c r="C119" s="28" t="s">
        <v>103</v>
      </c>
      <c r="D119" s="23"/>
      <c r="E119" s="23"/>
      <c r="F119" s="23"/>
      <c r="G119" s="23"/>
      <c r="H119" s="23"/>
      <c r="I119" s="23"/>
      <c r="J119" s="23">
        <v>-920</v>
      </c>
      <c r="K119" s="23"/>
    </row>
    <row r="120" spans="4:11" ht="15">
      <c r="D120" s="23"/>
      <c r="E120" s="23"/>
      <c r="F120" s="23"/>
      <c r="G120" s="23"/>
      <c r="H120" s="23"/>
      <c r="I120" s="23"/>
      <c r="J120" s="105"/>
      <c r="K120" s="23"/>
    </row>
    <row r="121" spans="3:11" ht="15.75" thickBot="1">
      <c r="C121" s="28" t="s">
        <v>161</v>
      </c>
      <c r="D121" s="23"/>
      <c r="E121" s="23"/>
      <c r="F121" s="23"/>
      <c r="G121" s="23"/>
      <c r="H121" s="23"/>
      <c r="I121" s="23"/>
      <c r="J121" s="106">
        <f>SUM(J117:J120)</f>
        <v>5742</v>
      </c>
      <c r="K121" s="23"/>
    </row>
    <row r="122" spans="4:11" ht="15">
      <c r="D122" s="23"/>
      <c r="E122" s="23"/>
      <c r="F122" s="23"/>
      <c r="G122" s="23"/>
      <c r="H122" s="23"/>
      <c r="I122" s="23"/>
      <c r="J122" s="23"/>
      <c r="K122" s="23"/>
    </row>
    <row r="123" spans="4:11" ht="15">
      <c r="D123" s="23"/>
      <c r="E123" s="23"/>
      <c r="F123" s="23"/>
      <c r="G123" s="23"/>
      <c r="H123" s="23"/>
      <c r="I123" s="23"/>
      <c r="J123" s="23"/>
      <c r="K123" s="23"/>
    </row>
    <row r="124" spans="1:11" s="32" customFormat="1" ht="15.75">
      <c r="A124" s="31"/>
      <c r="D124" s="99"/>
      <c r="E124" s="99"/>
      <c r="F124" s="99"/>
      <c r="H124" s="99"/>
      <c r="I124" s="99"/>
      <c r="J124" s="99"/>
      <c r="K124" s="99"/>
    </row>
    <row r="125" spans="4:11" ht="15.75">
      <c r="D125" s="23"/>
      <c r="E125" s="23"/>
      <c r="F125" s="99"/>
      <c r="G125" s="23"/>
      <c r="H125" s="23"/>
      <c r="I125" s="23"/>
      <c r="J125" s="23"/>
      <c r="K125" s="23"/>
    </row>
    <row r="126" spans="1:11" ht="15.75">
      <c r="A126" s="31">
        <v>10</v>
      </c>
      <c r="B126" s="32" t="s">
        <v>85</v>
      </c>
      <c r="D126" s="24"/>
      <c r="E126" s="24"/>
      <c r="F126" s="24"/>
      <c r="G126" s="24"/>
      <c r="H126" s="24"/>
      <c r="I126" s="24"/>
      <c r="K126" s="23"/>
    </row>
    <row r="127" ht="15" customHeight="1">
      <c r="K127" s="23"/>
    </row>
    <row r="128" spans="3:11" ht="15">
      <c r="C128" s="134" t="s">
        <v>309</v>
      </c>
      <c r="D128" s="134"/>
      <c r="E128" s="134"/>
      <c r="F128" s="134"/>
      <c r="G128" s="134"/>
      <c r="H128" s="134"/>
      <c r="I128" s="134"/>
      <c r="J128" s="134"/>
      <c r="K128" s="23"/>
    </row>
    <row r="129" ht="15">
      <c r="K129" s="23"/>
    </row>
    <row r="130" spans="3:10" ht="33" customHeight="1">
      <c r="C130" s="134"/>
      <c r="D130" s="134"/>
      <c r="E130" s="134"/>
      <c r="F130" s="134"/>
      <c r="G130" s="134"/>
      <c r="H130" s="134"/>
      <c r="I130" s="134"/>
      <c r="J130" s="134"/>
    </row>
    <row r="133" ht="15.75">
      <c r="F133" s="31">
        <v>6</v>
      </c>
    </row>
    <row r="134" ht="15.75">
      <c r="F134" s="31"/>
    </row>
    <row r="135" spans="1:2" ht="15.75">
      <c r="A135" s="31">
        <v>11</v>
      </c>
      <c r="B135" s="32" t="s">
        <v>86</v>
      </c>
    </row>
    <row r="137" spans="2:10" ht="97.5" customHeight="1">
      <c r="B137" s="28" t="s">
        <v>78</v>
      </c>
      <c r="C137" s="140" t="s">
        <v>310</v>
      </c>
      <c r="D137" s="140"/>
      <c r="E137" s="140"/>
      <c r="F137" s="140"/>
      <c r="G137" s="140"/>
      <c r="H137" s="140"/>
      <c r="I137" s="140"/>
      <c r="J137" s="140"/>
    </row>
    <row r="138" spans="3:10" ht="18.75" customHeight="1">
      <c r="C138" s="114"/>
      <c r="D138" s="114"/>
      <c r="E138" s="114"/>
      <c r="F138" s="114"/>
      <c r="G138" s="114"/>
      <c r="H138" s="114"/>
      <c r="I138" s="114"/>
      <c r="J138" s="114"/>
    </row>
    <row r="139" spans="3:9" ht="18.75" customHeight="1">
      <c r="C139" s="39"/>
      <c r="D139" s="26"/>
      <c r="E139" s="26"/>
      <c r="F139" s="26"/>
      <c r="G139" s="26"/>
      <c r="H139" s="26"/>
      <c r="I139" s="26"/>
    </row>
    <row r="140" spans="2:15" ht="88.5" customHeight="1">
      <c r="B140" s="28" t="s">
        <v>79</v>
      </c>
      <c r="C140" s="140" t="s">
        <v>317</v>
      </c>
      <c r="D140" s="140"/>
      <c r="E140" s="140"/>
      <c r="F140" s="140"/>
      <c r="G140" s="140"/>
      <c r="H140" s="140"/>
      <c r="I140" s="140"/>
      <c r="J140" s="140"/>
      <c r="K140" s="107"/>
      <c r="L140" s="107"/>
      <c r="M140" s="107"/>
      <c r="N140" s="107"/>
      <c r="O140" s="107"/>
    </row>
    <row r="141" spans="3:15" ht="11.25" customHeight="1">
      <c r="C141" s="114"/>
      <c r="D141" s="114"/>
      <c r="E141" s="114"/>
      <c r="F141" s="114"/>
      <c r="G141" s="114"/>
      <c r="H141" s="114"/>
      <c r="I141" s="114"/>
      <c r="J141" s="114"/>
      <c r="K141" s="107"/>
      <c r="L141" s="107"/>
      <c r="M141" s="107"/>
      <c r="N141" s="107"/>
      <c r="O141" s="107"/>
    </row>
    <row r="142" spans="3:15" ht="53.25" customHeight="1">
      <c r="C142" s="133" t="s">
        <v>311</v>
      </c>
      <c r="D142" s="133"/>
      <c r="E142" s="133"/>
      <c r="F142" s="133"/>
      <c r="G142" s="133"/>
      <c r="H142" s="133"/>
      <c r="I142" s="133"/>
      <c r="J142" s="133"/>
      <c r="K142" s="107"/>
      <c r="L142" s="107"/>
      <c r="M142" s="107"/>
      <c r="N142" s="107"/>
      <c r="O142" s="107"/>
    </row>
    <row r="143" spans="2:15" ht="48" customHeight="1">
      <c r="B143" s="28" t="s">
        <v>304</v>
      </c>
      <c r="C143" s="133" t="s">
        <v>0</v>
      </c>
      <c r="D143" s="133"/>
      <c r="E143" s="133"/>
      <c r="F143" s="133"/>
      <c r="G143" s="133"/>
      <c r="H143" s="133"/>
      <c r="I143" s="133"/>
      <c r="J143" s="133"/>
      <c r="K143" s="107"/>
      <c r="L143" s="107"/>
      <c r="M143" s="107"/>
      <c r="N143" s="107"/>
      <c r="O143" s="107"/>
    </row>
    <row r="144" spans="3:15" ht="19.5" customHeight="1">
      <c r="C144" s="133" t="s">
        <v>306</v>
      </c>
      <c r="D144" s="133"/>
      <c r="E144" s="133"/>
      <c r="F144" s="133"/>
      <c r="G144" s="133"/>
      <c r="H144" s="133"/>
      <c r="I144" s="133"/>
      <c r="J144" s="133"/>
      <c r="K144" s="107"/>
      <c r="L144" s="107"/>
      <c r="M144" s="107"/>
      <c r="N144" s="107"/>
      <c r="O144" s="107"/>
    </row>
    <row r="145" spans="3:15" ht="5.25" customHeight="1">
      <c r="C145" s="115"/>
      <c r="D145" s="115"/>
      <c r="E145" s="115"/>
      <c r="F145" s="115"/>
      <c r="G145" s="115"/>
      <c r="H145" s="115"/>
      <c r="I145" s="115"/>
      <c r="J145" s="115"/>
      <c r="K145" s="107"/>
      <c r="L145" s="107"/>
      <c r="M145" s="107"/>
      <c r="N145" s="107"/>
      <c r="O145" s="107"/>
    </row>
    <row r="146" spans="3:15" ht="25.5" customHeight="1">
      <c r="C146" s="133" t="s">
        <v>322</v>
      </c>
      <c r="D146" s="133"/>
      <c r="E146" s="133"/>
      <c r="F146" s="133"/>
      <c r="G146" s="133"/>
      <c r="H146" s="133"/>
      <c r="I146" s="133"/>
      <c r="J146" s="133"/>
      <c r="K146" s="107"/>
      <c r="L146" s="107"/>
      <c r="M146" s="107"/>
      <c r="N146" s="107"/>
      <c r="O146" s="107"/>
    </row>
    <row r="147" spans="3:15" ht="48.75" customHeight="1">
      <c r="C147" s="133" t="s">
        <v>318</v>
      </c>
      <c r="D147" s="133"/>
      <c r="E147" s="133"/>
      <c r="F147" s="133"/>
      <c r="G147" s="133"/>
      <c r="H147" s="133"/>
      <c r="I147" s="133"/>
      <c r="J147" s="133"/>
      <c r="K147" s="107"/>
      <c r="L147" s="107"/>
      <c r="M147" s="107"/>
      <c r="N147" s="107"/>
      <c r="O147" s="107"/>
    </row>
    <row r="148" spans="3:15" ht="21" customHeight="1">
      <c r="C148" s="115"/>
      <c r="D148" s="115"/>
      <c r="E148" s="115"/>
      <c r="F148" s="115"/>
      <c r="G148" s="115"/>
      <c r="H148" s="115"/>
      <c r="I148" s="115"/>
      <c r="J148" s="115"/>
      <c r="K148" s="107"/>
      <c r="L148" s="107"/>
      <c r="M148" s="107"/>
      <c r="N148" s="107"/>
      <c r="O148" s="107"/>
    </row>
    <row r="149" spans="1:2" ht="15.75">
      <c r="A149" s="31">
        <v>12</v>
      </c>
      <c r="B149" s="32" t="s">
        <v>87</v>
      </c>
    </row>
    <row r="151" spans="2:10" ht="18" customHeight="1">
      <c r="B151" s="134" t="s">
        <v>270</v>
      </c>
      <c r="C151" s="134"/>
      <c r="D151" s="134"/>
      <c r="E151" s="134"/>
      <c r="F151" s="134"/>
      <c r="G151" s="134"/>
      <c r="H151" s="134"/>
      <c r="I151" s="134"/>
      <c r="J151" s="134"/>
    </row>
    <row r="153" spans="1:5" ht="15.75">
      <c r="A153" s="31">
        <v>13</v>
      </c>
      <c r="B153" s="32" t="s">
        <v>108</v>
      </c>
      <c r="C153" s="39"/>
      <c r="D153" s="39"/>
      <c r="E153" s="93"/>
    </row>
    <row r="154" ht="15">
      <c r="C154" s="28" t="s">
        <v>53</v>
      </c>
    </row>
    <row r="155" spans="2:10" ht="18.75" customHeight="1">
      <c r="B155" s="141" t="s">
        <v>41</v>
      </c>
      <c r="C155" s="141"/>
      <c r="D155" s="141"/>
      <c r="E155" s="141"/>
      <c r="F155" s="141"/>
      <c r="G155" s="141"/>
      <c r="H155" s="141"/>
      <c r="I155" s="141"/>
      <c r="J155" s="141"/>
    </row>
    <row r="156" ht="15" customHeight="1"/>
    <row r="157" spans="1:3" ht="15.75">
      <c r="A157" s="31">
        <v>14</v>
      </c>
      <c r="B157" s="32" t="s">
        <v>113</v>
      </c>
      <c r="C157" s="32"/>
    </row>
    <row r="159" spans="2:10" ht="17.25" customHeight="1">
      <c r="B159" s="142" t="s">
        <v>175</v>
      </c>
      <c r="C159" s="142"/>
      <c r="D159" s="142"/>
      <c r="E159" s="142"/>
      <c r="F159" s="142"/>
      <c r="G159" s="142"/>
      <c r="H159" s="142"/>
      <c r="I159" s="142"/>
      <c r="J159" s="142"/>
    </row>
    <row r="160" ht="15">
      <c r="A160" s="28"/>
    </row>
    <row r="161" spans="1:10" ht="15.75">
      <c r="A161" s="31">
        <v>15</v>
      </c>
      <c r="B161" s="143" t="s">
        <v>14</v>
      </c>
      <c r="C161" s="143"/>
      <c r="D161" s="143"/>
      <c r="E161" s="143"/>
      <c r="F161" s="143"/>
      <c r="G161" s="143"/>
      <c r="H161" s="143"/>
      <c r="I161" s="143"/>
      <c r="J161" s="143"/>
    </row>
    <row r="163" spans="2:10" ht="48" customHeight="1">
      <c r="B163" s="134" t="s">
        <v>1</v>
      </c>
      <c r="C163" s="134"/>
      <c r="D163" s="134"/>
      <c r="E163" s="134"/>
      <c r="F163" s="134"/>
      <c r="G163" s="134"/>
      <c r="H163" s="134"/>
      <c r="I163" s="134"/>
      <c r="J163" s="134"/>
    </row>
    <row r="164" spans="2:9" ht="15">
      <c r="B164" s="51"/>
      <c r="C164" s="51"/>
      <c r="D164" s="51"/>
      <c r="E164" s="51"/>
      <c r="F164" s="51"/>
      <c r="G164" s="51"/>
      <c r="H164" s="51"/>
      <c r="I164" s="51"/>
    </row>
    <row r="165" spans="2:10" ht="33" customHeight="1">
      <c r="B165" s="134" t="s">
        <v>36</v>
      </c>
      <c r="C165" s="134"/>
      <c r="D165" s="134"/>
      <c r="E165" s="134"/>
      <c r="F165" s="134"/>
      <c r="G165" s="134"/>
      <c r="H165" s="134"/>
      <c r="I165" s="134"/>
      <c r="J165" s="134"/>
    </row>
    <row r="166" spans="7:9" ht="35.25" customHeight="1">
      <c r="G166" s="45"/>
      <c r="H166" s="45" t="s">
        <v>302</v>
      </c>
      <c r="I166" s="52"/>
    </row>
    <row r="167" spans="1:9" ht="15.75">
      <c r="A167" s="31"/>
      <c r="B167" s="32"/>
      <c r="F167" s="31"/>
      <c r="G167" s="31"/>
      <c r="H167" s="31" t="s">
        <v>297</v>
      </c>
      <c r="I167" s="32"/>
    </row>
    <row r="168" spans="2:9" ht="3" customHeight="1">
      <c r="B168" s="51"/>
      <c r="C168" s="51"/>
      <c r="D168" s="51"/>
      <c r="E168" s="51"/>
      <c r="G168" s="32"/>
      <c r="H168" s="31" t="s">
        <v>119</v>
      </c>
      <c r="I168" s="30" t="s">
        <v>119</v>
      </c>
    </row>
    <row r="169" spans="2:8" ht="15.75">
      <c r="B169" s="51"/>
      <c r="C169" s="51"/>
      <c r="D169" s="51"/>
      <c r="E169" s="51"/>
      <c r="G169" s="31"/>
      <c r="H169" s="44" t="s">
        <v>173</v>
      </c>
    </row>
    <row r="170" spans="2:11" ht="15.75">
      <c r="B170" s="51"/>
      <c r="D170" s="51"/>
      <c r="E170" s="51"/>
      <c r="G170" s="31"/>
      <c r="H170" s="31" t="s">
        <v>64</v>
      </c>
      <c r="I170" s="46"/>
      <c r="J170" s="46"/>
      <c r="K170" s="46"/>
    </row>
    <row r="171" spans="2:11" ht="15">
      <c r="B171" s="51"/>
      <c r="C171" s="51"/>
      <c r="D171" s="51"/>
      <c r="E171" s="51"/>
      <c r="H171" s="51"/>
      <c r="I171" s="46"/>
      <c r="J171" s="46"/>
      <c r="K171" s="46"/>
    </row>
    <row r="172" spans="2:11" ht="15">
      <c r="B172" s="51"/>
      <c r="C172" s="51" t="s">
        <v>132</v>
      </c>
      <c r="D172" s="51"/>
      <c r="E172" s="51"/>
      <c r="G172" s="5"/>
      <c r="H172" s="5">
        <v>5993</v>
      </c>
      <c r="I172" s="50"/>
      <c r="J172" s="50"/>
      <c r="K172" s="46"/>
    </row>
    <row r="173" spans="2:11" ht="15">
      <c r="B173" s="51"/>
      <c r="C173" s="51" t="s">
        <v>133</v>
      </c>
      <c r="D173" s="51"/>
      <c r="E173" s="51"/>
      <c r="G173" s="2"/>
      <c r="H173" s="5">
        <v>-4699</v>
      </c>
      <c r="I173" s="50"/>
      <c r="J173" s="50"/>
      <c r="K173" s="46"/>
    </row>
    <row r="174" spans="2:11" ht="15">
      <c r="B174" s="51"/>
      <c r="C174" s="51" t="s">
        <v>42</v>
      </c>
      <c r="D174" s="51"/>
      <c r="E174" s="51"/>
      <c r="G174" s="2"/>
      <c r="H174" s="5">
        <v>-1376</v>
      </c>
      <c r="I174" s="50"/>
      <c r="J174" s="50"/>
      <c r="K174" s="46"/>
    </row>
    <row r="175" spans="2:11" ht="15">
      <c r="B175" s="51"/>
      <c r="C175" s="51" t="s">
        <v>134</v>
      </c>
      <c r="D175" s="51"/>
      <c r="E175" s="51"/>
      <c r="G175" s="5"/>
      <c r="H175" s="4">
        <v>0</v>
      </c>
      <c r="I175" s="50"/>
      <c r="J175" s="46"/>
      <c r="K175" s="46"/>
    </row>
    <row r="176" spans="8:11" ht="15">
      <c r="H176" s="2"/>
      <c r="I176" s="46"/>
      <c r="J176" s="46"/>
      <c r="K176" s="46"/>
    </row>
    <row r="177" spans="2:11" ht="15">
      <c r="B177" s="28" t="s">
        <v>37</v>
      </c>
      <c r="I177" s="46"/>
      <c r="J177" s="46"/>
      <c r="K177" s="46"/>
    </row>
    <row r="178" spans="9:11" ht="15">
      <c r="I178" s="46"/>
      <c r="J178" s="46"/>
      <c r="K178" s="46"/>
    </row>
    <row r="179" spans="3:11" ht="15">
      <c r="C179" s="28" t="s">
        <v>135</v>
      </c>
      <c r="G179" s="2"/>
      <c r="H179" s="2">
        <v>557</v>
      </c>
      <c r="I179" s="3"/>
      <c r="J179" s="46"/>
      <c r="K179" s="46"/>
    </row>
    <row r="180" spans="3:11" ht="15">
      <c r="C180" s="28" t="s">
        <v>136</v>
      </c>
      <c r="G180" s="2"/>
      <c r="H180" s="2">
        <v>-324</v>
      </c>
      <c r="I180" s="3"/>
      <c r="J180" s="46"/>
      <c r="K180" s="46"/>
    </row>
    <row r="181" spans="3:11" ht="15">
      <c r="C181" s="28" t="s">
        <v>137</v>
      </c>
      <c r="G181" s="2"/>
      <c r="H181" s="2">
        <v>-216</v>
      </c>
      <c r="I181" s="3"/>
      <c r="J181" s="46"/>
      <c r="K181" s="46"/>
    </row>
    <row r="182" spans="7:11" ht="15">
      <c r="G182" s="2"/>
      <c r="H182" s="2"/>
      <c r="I182" s="3"/>
      <c r="J182" s="46"/>
      <c r="K182" s="46"/>
    </row>
    <row r="183" spans="3:11" ht="15.75" thickBot="1">
      <c r="C183" s="28" t="s">
        <v>43</v>
      </c>
      <c r="G183" s="3"/>
      <c r="H183" s="25">
        <f>SUM(H179:H182)</f>
        <v>17</v>
      </c>
      <c r="I183" s="3"/>
      <c r="J183" s="46"/>
      <c r="K183" s="46"/>
    </row>
    <row r="184" spans="9:11" ht="15.75" thickTop="1">
      <c r="I184" s="46"/>
      <c r="J184" s="46"/>
      <c r="K184" s="46"/>
    </row>
    <row r="185" spans="9:11" ht="15">
      <c r="I185" s="46"/>
      <c r="J185" s="46"/>
      <c r="K185" s="46"/>
    </row>
    <row r="186" ht="15">
      <c r="B186" s="28" t="s">
        <v>4</v>
      </c>
    </row>
    <row r="187" spans="2:9" ht="15">
      <c r="B187" s="51"/>
      <c r="C187" s="51"/>
      <c r="D187" s="51"/>
      <c r="E187" s="51"/>
      <c r="I187" s="51"/>
    </row>
    <row r="189" spans="3:6" ht="15.75">
      <c r="C189" s="28" t="s">
        <v>119</v>
      </c>
      <c r="F189" s="31">
        <v>7</v>
      </c>
    </row>
  </sheetData>
  <mergeCells count="45">
    <mergeCell ref="C137:J137"/>
    <mergeCell ref="C142:J142"/>
    <mergeCell ref="B163:J163"/>
    <mergeCell ref="B165:J165"/>
    <mergeCell ref="B151:J151"/>
    <mergeCell ref="B155:J155"/>
    <mergeCell ref="B159:J159"/>
    <mergeCell ref="B161:J161"/>
    <mergeCell ref="C140:J140"/>
    <mergeCell ref="C143:J143"/>
    <mergeCell ref="C130:J130"/>
    <mergeCell ref="B79:J79"/>
    <mergeCell ref="B83:J83"/>
    <mergeCell ref="B87:J87"/>
    <mergeCell ref="B91:I91"/>
    <mergeCell ref="C45:J45"/>
    <mergeCell ref="C43:J43"/>
    <mergeCell ref="B74:J74"/>
    <mergeCell ref="C128:J128"/>
    <mergeCell ref="D36:J36"/>
    <mergeCell ref="D37:J37"/>
    <mergeCell ref="B39:J39"/>
    <mergeCell ref="B41:J41"/>
    <mergeCell ref="D29:J29"/>
    <mergeCell ref="D30:J30"/>
    <mergeCell ref="D32:J32"/>
    <mergeCell ref="B34:J34"/>
    <mergeCell ref="D23:J23"/>
    <mergeCell ref="D24:J24"/>
    <mergeCell ref="D25:J25"/>
    <mergeCell ref="D28:J28"/>
    <mergeCell ref="D21:J21"/>
    <mergeCell ref="D22:J22"/>
    <mergeCell ref="D18:J18"/>
    <mergeCell ref="D19:J19"/>
    <mergeCell ref="C144:J144"/>
    <mergeCell ref="C146:J146"/>
    <mergeCell ref="C147:J147"/>
    <mergeCell ref="B8:J8"/>
    <mergeCell ref="B10:J10"/>
    <mergeCell ref="B12:J12"/>
    <mergeCell ref="D17:F17"/>
    <mergeCell ref="B14:J14"/>
    <mergeCell ref="D20:J20"/>
    <mergeCell ref="D16:G16"/>
  </mergeCells>
  <printOptions/>
  <pageMargins left="0.5" right="0" top="0.5" bottom="0.25" header="0.5" footer="0.5"/>
  <pageSetup horizontalDpi="600" verticalDpi="600" orientation="portrait" paperSize="9" scale="63" r:id="rId1"/>
  <rowBreaks count="2" manualBreakCount="2">
    <brk id="66" max="9" man="1"/>
    <brk id="133" max="255" man="1"/>
  </rowBreaks>
</worksheet>
</file>

<file path=xl/worksheets/sheet6.xml><?xml version="1.0" encoding="utf-8"?>
<worksheet xmlns="http://schemas.openxmlformats.org/spreadsheetml/2006/main" xmlns:r="http://schemas.openxmlformats.org/officeDocument/2006/relationships">
  <sheetPr codeName="Sheet7"/>
  <dimension ref="A1:N155"/>
  <sheetViews>
    <sheetView tabSelected="1" zoomScale="75" zoomScaleNormal="75" workbookViewId="0" topLeftCell="A1">
      <selection activeCell="B18" sqref="B18:I18"/>
    </sheetView>
  </sheetViews>
  <sheetFormatPr defaultColWidth="9.140625" defaultRowHeight="12.75"/>
  <cols>
    <col min="1" max="1" width="4.28125" style="30" customWidth="1"/>
    <col min="2" max="2" width="4.00390625" style="28" customWidth="1"/>
    <col min="3" max="3" width="38.7109375" style="28" customWidth="1"/>
    <col min="4" max="4" width="13.00390625" style="28" customWidth="1"/>
    <col min="5" max="5" width="13.57421875" style="28" customWidth="1"/>
    <col min="6" max="6" width="12.8515625" style="28" bestFit="1" customWidth="1"/>
    <col min="7" max="7" width="18.28125" style="28" bestFit="1" customWidth="1"/>
    <col min="8" max="8" width="15.7109375" style="28" bestFit="1" customWidth="1"/>
    <col min="9" max="9" width="18.421875" style="28" customWidth="1"/>
    <col min="10" max="16384" width="9.140625" style="28" customWidth="1"/>
  </cols>
  <sheetData>
    <row r="1" ht="15.75">
      <c r="A1" s="33" t="s">
        <v>240</v>
      </c>
    </row>
    <row r="2" ht="15.75">
      <c r="A2" s="33" t="s">
        <v>241</v>
      </c>
    </row>
    <row r="3" ht="15.75">
      <c r="A3" s="29" t="s">
        <v>126</v>
      </c>
    </row>
    <row r="4" ht="15.75">
      <c r="A4" s="33" t="str">
        <f>'IS'!A4</f>
        <v>For the Financial Period Ended 31 December 2006</v>
      </c>
    </row>
    <row r="6" spans="1:2" ht="15.75">
      <c r="A6" s="31">
        <v>1</v>
      </c>
      <c r="B6" s="32" t="s">
        <v>88</v>
      </c>
    </row>
    <row r="8" spans="2:14" ht="83.25" customHeight="1">
      <c r="B8" s="134" t="s">
        <v>319</v>
      </c>
      <c r="C8" s="134"/>
      <c r="D8" s="134"/>
      <c r="E8" s="134"/>
      <c r="F8" s="134"/>
      <c r="G8" s="134"/>
      <c r="H8" s="134"/>
      <c r="I8" s="134"/>
      <c r="J8" s="51"/>
      <c r="K8" s="51"/>
      <c r="L8" s="51"/>
      <c r="M8" s="51"/>
      <c r="N8" s="51"/>
    </row>
    <row r="10" spans="1:2" ht="15.75">
      <c r="A10" s="31">
        <v>2</v>
      </c>
      <c r="B10" s="32" t="s">
        <v>56</v>
      </c>
    </row>
    <row r="11" spans="8:9" ht="15.75">
      <c r="H11" s="31" t="s">
        <v>57</v>
      </c>
      <c r="I11" s="31" t="s">
        <v>57</v>
      </c>
    </row>
    <row r="12" spans="8:9" ht="15.75">
      <c r="H12" s="31" t="s">
        <v>110</v>
      </c>
      <c r="I12" s="31" t="s">
        <v>110</v>
      </c>
    </row>
    <row r="13" spans="8:9" ht="15.75">
      <c r="H13" s="31" t="s">
        <v>297</v>
      </c>
      <c r="I13" s="31" t="s">
        <v>242</v>
      </c>
    </row>
    <row r="14" spans="8:9" ht="15.75">
      <c r="H14" s="31" t="s">
        <v>64</v>
      </c>
      <c r="I14" s="31" t="s">
        <v>64</v>
      </c>
    </row>
    <row r="16" spans="2:9" ht="15.75" thickBot="1">
      <c r="B16" s="28" t="s">
        <v>44</v>
      </c>
      <c r="H16" s="1">
        <v>409</v>
      </c>
      <c r="I16" s="1">
        <v>436</v>
      </c>
    </row>
    <row r="18" spans="2:9" ht="70.5" customHeight="1">
      <c r="B18" s="134" t="s">
        <v>305</v>
      </c>
      <c r="C18" s="134"/>
      <c r="D18" s="134"/>
      <c r="E18" s="134"/>
      <c r="F18" s="134"/>
      <c r="G18" s="134"/>
      <c r="H18" s="134"/>
      <c r="I18" s="134"/>
    </row>
    <row r="20" spans="1:2" ht="15.75">
      <c r="A20" s="31">
        <v>3</v>
      </c>
      <c r="B20" s="32" t="s">
        <v>89</v>
      </c>
    </row>
    <row r="22" spans="2:9" ht="87.75" customHeight="1">
      <c r="B22" s="144" t="s">
        <v>312</v>
      </c>
      <c r="C22" s="134"/>
      <c r="D22" s="134"/>
      <c r="E22" s="134"/>
      <c r="F22" s="134"/>
      <c r="G22" s="134"/>
      <c r="H22" s="134"/>
      <c r="I22" s="134"/>
    </row>
    <row r="24" spans="1:2" ht="15.75">
      <c r="A24" s="31">
        <v>4</v>
      </c>
      <c r="B24" s="32" t="s">
        <v>90</v>
      </c>
    </row>
    <row r="25" spans="4:10" ht="15">
      <c r="D25" s="16"/>
      <c r="E25" s="16"/>
      <c r="F25" s="16"/>
      <c r="G25" s="16"/>
      <c r="H25" s="16"/>
      <c r="I25" s="16"/>
      <c r="J25" s="16"/>
    </row>
    <row r="26" ht="15">
      <c r="B26" s="28" t="s">
        <v>104</v>
      </c>
    </row>
    <row r="28" spans="1:9" ht="15.75">
      <c r="A28" s="31">
        <v>5</v>
      </c>
      <c r="B28" s="32" t="s">
        <v>158</v>
      </c>
      <c r="G28" s="108" t="s">
        <v>177</v>
      </c>
      <c r="H28" s="53"/>
      <c r="I28" s="108" t="s">
        <v>177</v>
      </c>
    </row>
    <row r="29" spans="1:9" ht="15.75">
      <c r="A29" s="28"/>
      <c r="F29" s="31" t="s">
        <v>45</v>
      </c>
      <c r="G29" s="108" t="s">
        <v>179</v>
      </c>
      <c r="H29" s="108" t="s">
        <v>178</v>
      </c>
      <c r="I29" s="108" t="s">
        <v>179</v>
      </c>
    </row>
    <row r="30" spans="6:9" ht="15.75">
      <c r="F30" s="31" t="s">
        <v>274</v>
      </c>
      <c r="G30" s="31" t="s">
        <v>274</v>
      </c>
      <c r="H30" s="108" t="s">
        <v>180</v>
      </c>
      <c r="I30" s="108" t="s">
        <v>228</v>
      </c>
    </row>
    <row r="31" spans="6:9" ht="15.75">
      <c r="F31" s="31" t="s">
        <v>297</v>
      </c>
      <c r="G31" s="31" t="s">
        <v>298</v>
      </c>
      <c r="H31" s="31" t="s">
        <v>297</v>
      </c>
      <c r="I31" s="31" t="s">
        <v>298</v>
      </c>
    </row>
    <row r="32" spans="6:9" ht="15.75">
      <c r="F32" s="31" t="s">
        <v>64</v>
      </c>
      <c r="G32" s="31" t="s">
        <v>64</v>
      </c>
      <c r="H32" s="31" t="s">
        <v>64</v>
      </c>
      <c r="I32" s="31" t="s">
        <v>64</v>
      </c>
    </row>
    <row r="33" ht="15">
      <c r="I33" s="2"/>
    </row>
    <row r="34" spans="2:9" ht="15">
      <c r="B34" s="28" t="s">
        <v>92</v>
      </c>
      <c r="G34" s="2"/>
      <c r="I34" s="2"/>
    </row>
    <row r="35" spans="2:9" ht="15">
      <c r="B35" s="47"/>
      <c r="C35" s="47" t="s">
        <v>91</v>
      </c>
      <c r="F35" s="2">
        <v>0</v>
      </c>
      <c r="G35" s="2">
        <v>390</v>
      </c>
      <c r="H35" s="3">
        <v>250</v>
      </c>
      <c r="I35" s="2">
        <v>3182</v>
      </c>
    </row>
    <row r="36" spans="2:9" ht="8.25" customHeight="1" thickBot="1">
      <c r="B36" s="47"/>
      <c r="C36" s="47"/>
      <c r="F36" s="73"/>
      <c r="G36" s="73"/>
      <c r="H36" s="73"/>
      <c r="I36" s="73"/>
    </row>
    <row r="37" spans="7:9" ht="15.75" thickTop="1">
      <c r="G37" s="2"/>
      <c r="H37" s="2"/>
      <c r="I37" s="2"/>
    </row>
    <row r="38" spans="2:9" ht="54" customHeight="1">
      <c r="B38" s="134" t="s">
        <v>307</v>
      </c>
      <c r="C38" s="134"/>
      <c r="D38" s="134"/>
      <c r="E38" s="134"/>
      <c r="F38" s="134"/>
      <c r="G38" s="134"/>
      <c r="H38" s="134"/>
      <c r="I38" s="134"/>
    </row>
    <row r="42" ht="15.75">
      <c r="E42" s="31"/>
    </row>
    <row r="43" spans="1:2" ht="15.75">
      <c r="A43" s="31">
        <v>6</v>
      </c>
      <c r="B43" s="32" t="s">
        <v>94</v>
      </c>
    </row>
    <row r="45" spans="1:10" ht="107.25" customHeight="1">
      <c r="A45" s="30" t="s">
        <v>54</v>
      </c>
      <c r="B45" s="55" t="s">
        <v>78</v>
      </c>
      <c r="C45" s="133" t="s">
        <v>313</v>
      </c>
      <c r="D45" s="133"/>
      <c r="E45" s="133"/>
      <c r="F45" s="133"/>
      <c r="G45" s="133"/>
      <c r="H45" s="133"/>
      <c r="I45" s="133"/>
      <c r="J45" s="107"/>
    </row>
    <row r="46" spans="2:9" ht="15">
      <c r="B46" s="55"/>
      <c r="C46" s="26"/>
      <c r="D46" s="26"/>
      <c r="E46" s="26"/>
      <c r="F46" s="26"/>
      <c r="G46" s="26"/>
      <c r="H46" s="26"/>
      <c r="I46" s="26"/>
    </row>
    <row r="47" spans="2:9" ht="15">
      <c r="B47" s="55"/>
      <c r="C47" s="26"/>
      <c r="D47" s="26"/>
      <c r="E47" s="26"/>
      <c r="F47" s="26"/>
      <c r="G47" s="26"/>
      <c r="H47" s="26"/>
      <c r="I47" s="26"/>
    </row>
    <row r="48" spans="2:10" ht="90" customHeight="1">
      <c r="B48" s="55" t="s">
        <v>3</v>
      </c>
      <c r="C48" s="133" t="s">
        <v>321</v>
      </c>
      <c r="D48" s="133"/>
      <c r="E48" s="133"/>
      <c r="F48" s="133"/>
      <c r="G48" s="133"/>
      <c r="H48" s="133"/>
      <c r="I48" s="133"/>
      <c r="J48" s="107"/>
    </row>
    <row r="49" ht="9" customHeight="1">
      <c r="B49" s="55"/>
    </row>
    <row r="50" spans="2:10" ht="68.25" customHeight="1">
      <c r="B50" s="55"/>
      <c r="C50" s="133" t="s">
        <v>311</v>
      </c>
      <c r="D50" s="133"/>
      <c r="E50" s="133"/>
      <c r="F50" s="133"/>
      <c r="G50" s="133"/>
      <c r="H50" s="133"/>
      <c r="I50" s="133"/>
      <c r="J50" s="107"/>
    </row>
    <row r="51" spans="2:10" ht="20.25" customHeight="1">
      <c r="B51" s="55"/>
      <c r="C51" s="115"/>
      <c r="D51" s="115"/>
      <c r="E51" s="115"/>
      <c r="F51" s="115"/>
      <c r="G51" s="115"/>
      <c r="H51" s="115"/>
      <c r="I51" s="115"/>
      <c r="J51" s="107"/>
    </row>
    <row r="52" spans="2:10" ht="20.25" customHeight="1">
      <c r="B52" s="55"/>
      <c r="C52" s="115"/>
      <c r="D52" s="115"/>
      <c r="E52" s="31">
        <v>8</v>
      </c>
      <c r="F52" s="115"/>
      <c r="G52" s="115"/>
      <c r="H52" s="115"/>
      <c r="I52" s="115"/>
      <c r="J52" s="107"/>
    </row>
    <row r="53" spans="2:10" ht="20.25" customHeight="1">
      <c r="B53" s="55"/>
      <c r="C53" s="115"/>
      <c r="D53" s="115"/>
      <c r="E53" s="115"/>
      <c r="F53" s="115"/>
      <c r="G53" s="115"/>
      <c r="H53" s="115"/>
      <c r="I53" s="115"/>
      <c r="J53" s="107"/>
    </row>
    <row r="54" spans="2:9" ht="15" customHeight="1">
      <c r="B54" s="30"/>
      <c r="C54" s="26"/>
      <c r="D54" s="26"/>
      <c r="E54" s="26"/>
      <c r="G54" s="6"/>
      <c r="H54" s="56"/>
      <c r="I54" s="26"/>
    </row>
    <row r="55" spans="1:2" ht="15.75">
      <c r="A55" s="31">
        <v>7</v>
      </c>
      <c r="B55" s="32" t="s">
        <v>105</v>
      </c>
    </row>
    <row r="57" spans="2:9" ht="15.75">
      <c r="B57" s="28" t="s">
        <v>47</v>
      </c>
      <c r="G57" s="31"/>
      <c r="H57" s="31"/>
      <c r="I57" s="31"/>
    </row>
    <row r="58" spans="7:9" ht="15.75">
      <c r="G58" s="57"/>
      <c r="H58" s="31"/>
      <c r="I58" s="31" t="s">
        <v>64</v>
      </c>
    </row>
    <row r="59" spans="7:9" ht="15.75">
      <c r="G59" s="57"/>
      <c r="H59" s="31"/>
      <c r="I59" s="31"/>
    </row>
    <row r="60" spans="3:10" ht="15.75">
      <c r="C60" s="28" t="s">
        <v>243</v>
      </c>
      <c r="G60" s="74"/>
      <c r="H60" s="75"/>
      <c r="I60" s="116">
        <v>20000</v>
      </c>
      <c r="J60" s="46"/>
    </row>
    <row r="61" spans="2:10" ht="15.75">
      <c r="B61" s="28" t="s">
        <v>119</v>
      </c>
      <c r="C61" s="28" t="s">
        <v>59</v>
      </c>
      <c r="G61" s="74"/>
      <c r="H61" s="75"/>
      <c r="I61" s="117">
        <v>1342</v>
      </c>
      <c r="J61" s="46"/>
    </row>
    <row r="62" spans="7:10" ht="16.5" thickBot="1">
      <c r="G62" s="74"/>
      <c r="H62" s="75"/>
      <c r="I62" s="118">
        <f>SUM(I60:I61)</f>
        <v>21342</v>
      </c>
      <c r="J62" s="46"/>
    </row>
    <row r="63" spans="2:9" ht="15.75" thickTop="1">
      <c r="B63" s="55"/>
      <c r="C63" s="26"/>
      <c r="D63" s="26"/>
      <c r="E63" s="26"/>
      <c r="F63" s="26"/>
      <c r="G63" s="26"/>
      <c r="H63" s="26"/>
      <c r="I63" s="26"/>
    </row>
    <row r="64" spans="1:10" ht="15.75">
      <c r="A64" s="31">
        <v>8</v>
      </c>
      <c r="B64" s="32" t="s">
        <v>106</v>
      </c>
      <c r="G64" s="46"/>
      <c r="H64" s="46"/>
      <c r="I64" s="46"/>
      <c r="J64" s="46"/>
    </row>
    <row r="65" ht="9" customHeight="1"/>
    <row r="66" spans="2:9" ht="108" customHeight="1">
      <c r="B66" s="145" t="s">
        <v>314</v>
      </c>
      <c r="C66" s="145"/>
      <c r="D66" s="145"/>
      <c r="E66" s="145"/>
      <c r="F66" s="145"/>
      <c r="G66" s="145"/>
      <c r="H66" s="145"/>
      <c r="I66" s="145"/>
    </row>
    <row r="67" spans="2:9" ht="5.25" customHeight="1">
      <c r="B67" s="98"/>
      <c r="C67" s="98"/>
      <c r="D67" s="98"/>
      <c r="E67" s="98"/>
      <c r="F67" s="98"/>
      <c r="G67" s="98"/>
      <c r="H67" s="98"/>
      <c r="I67" s="98"/>
    </row>
    <row r="68" spans="2:9" ht="30" customHeight="1">
      <c r="B68" s="145" t="s">
        <v>308</v>
      </c>
      <c r="C68" s="145"/>
      <c r="D68" s="145"/>
      <c r="E68" s="145"/>
      <c r="F68" s="145"/>
      <c r="G68" s="145"/>
      <c r="H68" s="145"/>
      <c r="I68" s="145"/>
    </row>
    <row r="69" spans="2:9" ht="15">
      <c r="B69" s="98"/>
      <c r="C69" s="98"/>
      <c r="D69" s="98"/>
      <c r="E69" s="98"/>
      <c r="F69" s="98"/>
      <c r="G69" s="98"/>
      <c r="H69" s="98"/>
      <c r="I69" s="98"/>
    </row>
    <row r="70" spans="1:2" ht="15.75">
      <c r="A70" s="31">
        <v>9</v>
      </c>
      <c r="B70" s="32" t="s">
        <v>95</v>
      </c>
    </row>
    <row r="71" spans="1:2" ht="6.75" customHeight="1">
      <c r="A71" s="31"/>
      <c r="B71" s="32"/>
    </row>
    <row r="72" spans="1:9" ht="63" customHeight="1">
      <c r="A72" s="31"/>
      <c r="B72" s="145" t="s">
        <v>315</v>
      </c>
      <c r="C72" s="145"/>
      <c r="D72" s="145"/>
      <c r="E72" s="145"/>
      <c r="F72" s="145"/>
      <c r="G72" s="145"/>
      <c r="H72" s="145"/>
      <c r="I72" s="145"/>
    </row>
    <row r="73" spans="1:9" ht="6" customHeight="1">
      <c r="A73" s="31"/>
      <c r="B73" s="98"/>
      <c r="C73" s="98"/>
      <c r="D73" s="98"/>
      <c r="E73" s="98"/>
      <c r="F73" s="98"/>
      <c r="G73" s="98"/>
      <c r="H73" s="98"/>
      <c r="I73" s="98"/>
    </row>
    <row r="74" spans="1:9" ht="34.5" customHeight="1">
      <c r="A74" s="31"/>
      <c r="B74" s="149" t="s">
        <v>2</v>
      </c>
      <c r="C74" s="149"/>
      <c r="D74" s="149"/>
      <c r="E74" s="149"/>
      <c r="F74" s="149"/>
      <c r="G74" s="149"/>
      <c r="H74" s="149"/>
      <c r="I74" s="149"/>
    </row>
    <row r="75" spans="2:9" ht="18" customHeight="1">
      <c r="B75" s="30"/>
      <c r="C75" s="40"/>
      <c r="D75" s="40"/>
      <c r="E75" s="40"/>
      <c r="F75" s="40"/>
      <c r="G75" s="40"/>
      <c r="H75" s="40"/>
      <c r="I75" s="40"/>
    </row>
    <row r="76" spans="1:2" ht="18" customHeight="1">
      <c r="A76" s="31">
        <v>10</v>
      </c>
      <c r="B76" s="32" t="s">
        <v>80</v>
      </c>
    </row>
    <row r="77" ht="6.75" customHeight="1"/>
    <row r="78" spans="2:9" ht="18" customHeight="1">
      <c r="B78" s="134" t="s">
        <v>127</v>
      </c>
      <c r="C78" s="146"/>
      <c r="D78" s="146"/>
      <c r="E78" s="146"/>
      <c r="F78" s="146"/>
      <c r="G78" s="146"/>
      <c r="H78" s="146"/>
      <c r="I78" s="146"/>
    </row>
    <row r="79" ht="18" customHeight="1"/>
    <row r="80" spans="1:2" ht="18" customHeight="1">
      <c r="A80" s="31">
        <v>11</v>
      </c>
      <c r="B80" s="32" t="s">
        <v>15</v>
      </c>
    </row>
    <row r="81" ht="18" customHeight="1"/>
    <row r="82" ht="18" customHeight="1">
      <c r="B82" s="28" t="s">
        <v>16</v>
      </c>
    </row>
    <row r="83" ht="18" customHeight="1"/>
    <row r="84" spans="6:9" ht="18" customHeight="1">
      <c r="F84" s="147"/>
      <c r="G84" s="147"/>
      <c r="H84" s="45" t="s">
        <v>46</v>
      </c>
      <c r="I84" s="96" t="s">
        <v>230</v>
      </c>
    </row>
    <row r="85" spans="6:9" ht="18" customHeight="1">
      <c r="F85" s="31"/>
      <c r="G85" s="31"/>
      <c r="H85" s="31" t="s">
        <v>297</v>
      </c>
      <c r="I85" s="31" t="s">
        <v>297</v>
      </c>
    </row>
    <row r="86" spans="6:9" ht="18" customHeight="1">
      <c r="F86" s="31"/>
      <c r="G86" s="31"/>
      <c r="H86" s="31"/>
      <c r="I86" s="31"/>
    </row>
    <row r="87" spans="3:9" ht="18" customHeight="1">
      <c r="C87" s="28" t="s">
        <v>52</v>
      </c>
      <c r="H87" s="2">
        <v>409</v>
      </c>
      <c r="I87" s="2">
        <v>-3217</v>
      </c>
    </row>
    <row r="88" spans="3:9" ht="18" customHeight="1">
      <c r="C88" s="28" t="s">
        <v>96</v>
      </c>
      <c r="H88" s="2">
        <v>136208</v>
      </c>
      <c r="I88" s="2">
        <v>136208</v>
      </c>
    </row>
    <row r="89" spans="3:9" ht="18" customHeight="1" thickBot="1">
      <c r="C89" s="28" t="s">
        <v>17</v>
      </c>
      <c r="H89" s="7">
        <f>+H87/H88*100</f>
        <v>0.30027604839656996</v>
      </c>
      <c r="I89" s="7">
        <f>+I87/I88*100</f>
        <v>-2.3618289674615296</v>
      </c>
    </row>
    <row r="90" ht="18" customHeight="1"/>
    <row r="91" ht="18" customHeight="1">
      <c r="J91" s="59"/>
    </row>
    <row r="92" spans="2:9" ht="18" customHeight="1">
      <c r="B92" s="148" t="s">
        <v>244</v>
      </c>
      <c r="C92" s="148"/>
      <c r="D92" s="148"/>
      <c r="E92" s="148"/>
      <c r="F92" s="148"/>
      <c r="G92" s="148"/>
      <c r="H92" s="148"/>
      <c r="I92" s="148"/>
    </row>
    <row r="93" spans="2:9" ht="21" customHeight="1">
      <c r="B93" s="30"/>
      <c r="C93" s="126"/>
      <c r="D93" s="126"/>
      <c r="E93" s="126"/>
      <c r="F93" s="126"/>
      <c r="G93" s="126"/>
      <c r="H93" s="126"/>
      <c r="I93" s="126"/>
    </row>
    <row r="94" spans="2:9" ht="21" customHeight="1">
      <c r="B94" s="30"/>
      <c r="C94" s="40"/>
      <c r="D94" s="40"/>
      <c r="E94" s="40"/>
      <c r="F94" s="40"/>
      <c r="G94" s="40"/>
      <c r="H94" s="40"/>
      <c r="I94" s="40"/>
    </row>
    <row r="95" spans="2:9" ht="15.75">
      <c r="B95" s="55"/>
      <c r="C95" s="26"/>
      <c r="D95" s="26"/>
      <c r="E95" s="31">
        <v>9</v>
      </c>
      <c r="F95" s="26"/>
      <c r="G95" s="26"/>
      <c r="H95" s="26"/>
      <c r="I95" s="26"/>
    </row>
    <row r="96" spans="7:10" ht="15.75" customHeight="1">
      <c r="G96" s="46"/>
      <c r="H96" s="46"/>
      <c r="I96" s="46"/>
      <c r="J96" s="46"/>
    </row>
    <row r="97" spans="1:2" ht="15.75">
      <c r="A97" s="31"/>
      <c r="B97" s="32"/>
    </row>
    <row r="98" spans="2:9" ht="15.75">
      <c r="B98" s="30"/>
      <c r="C98" s="92"/>
      <c r="D98" s="39"/>
      <c r="E98" s="31"/>
      <c r="F98" s="41"/>
      <c r="G98" s="41"/>
      <c r="H98" s="41"/>
      <c r="I98" s="41"/>
    </row>
    <row r="99" spans="3:9" ht="63" customHeight="1">
      <c r="C99" s="134" t="s">
        <v>119</v>
      </c>
      <c r="D99" s="134"/>
      <c r="E99" s="134"/>
      <c r="F99" s="134"/>
      <c r="G99" s="134"/>
      <c r="H99" s="134"/>
      <c r="I99" s="134"/>
    </row>
    <row r="100" spans="2:9" ht="15">
      <c r="B100" s="58"/>
      <c r="C100" s="109"/>
      <c r="D100" s="39"/>
      <c r="E100" s="41"/>
      <c r="F100" s="41"/>
      <c r="G100" s="41"/>
      <c r="H100" s="41"/>
      <c r="I100" s="41"/>
    </row>
    <row r="101" ht="15">
      <c r="A101" s="28"/>
    </row>
    <row r="102" ht="15.75" customHeight="1">
      <c r="A102" s="28"/>
    </row>
    <row r="103" ht="15">
      <c r="A103" s="28"/>
    </row>
    <row r="104" ht="15">
      <c r="A104" s="28"/>
    </row>
    <row r="105" ht="15">
      <c r="A105" s="28"/>
    </row>
    <row r="106" ht="15">
      <c r="A106" s="28"/>
    </row>
    <row r="107" ht="15">
      <c r="A107" s="28"/>
    </row>
    <row r="108" ht="15">
      <c r="A108" s="28"/>
    </row>
    <row r="109" ht="33" customHeight="1">
      <c r="A109" s="28"/>
    </row>
    <row r="110" ht="15">
      <c r="A110" s="28"/>
    </row>
    <row r="111" ht="15">
      <c r="A111" s="28"/>
    </row>
    <row r="112" ht="15">
      <c r="A112" s="28"/>
    </row>
    <row r="113" ht="15">
      <c r="A113" s="28"/>
    </row>
    <row r="114" ht="15">
      <c r="A114" s="28"/>
    </row>
    <row r="115" ht="15">
      <c r="A115" s="28"/>
    </row>
    <row r="116" ht="30" customHeight="1">
      <c r="A116" s="28"/>
    </row>
    <row r="117" ht="35.25" customHeight="1">
      <c r="A117" s="28"/>
    </row>
    <row r="118" ht="15">
      <c r="A118" s="28"/>
    </row>
    <row r="119" spans="6:9" ht="18" customHeight="1">
      <c r="F119" s="32"/>
      <c r="G119" s="32"/>
      <c r="H119" s="45"/>
      <c r="I119" s="45"/>
    </row>
    <row r="120" ht="15.75">
      <c r="E120" s="31"/>
    </row>
    <row r="122" spans="6:9" ht="28.5" customHeight="1">
      <c r="F122" s="31"/>
      <c r="G122" s="31"/>
      <c r="H122" s="31"/>
      <c r="I122" s="31"/>
    </row>
    <row r="123" spans="6:9" ht="15.75">
      <c r="F123" s="31"/>
      <c r="G123" s="31"/>
      <c r="H123" s="31"/>
      <c r="I123" s="31"/>
    </row>
    <row r="124" spans="6:9" ht="15.75">
      <c r="F124" s="31"/>
      <c r="G124" s="31"/>
      <c r="H124" s="31"/>
      <c r="I124" s="31"/>
    </row>
    <row r="125" spans="8:9" ht="15">
      <c r="H125" s="2"/>
      <c r="I125" s="2"/>
    </row>
    <row r="126" spans="3:9" ht="15">
      <c r="C126" s="51"/>
      <c r="D126" s="51"/>
      <c r="E126" s="51"/>
      <c r="F126" s="51"/>
      <c r="H126" s="2"/>
      <c r="I126" s="2"/>
    </row>
    <row r="127" spans="3:9" ht="15">
      <c r="C127" s="51"/>
      <c r="D127" s="51"/>
      <c r="E127" s="51"/>
      <c r="F127" s="51"/>
      <c r="H127" s="3"/>
      <c r="I127" s="3"/>
    </row>
    <row r="128" spans="8:9" ht="15">
      <c r="H128" s="3"/>
      <c r="I128" s="3"/>
    </row>
    <row r="129" spans="8:9" ht="15">
      <c r="H129" s="3"/>
      <c r="I129" s="3"/>
    </row>
    <row r="130" spans="8:9" ht="15">
      <c r="H130" s="3"/>
      <c r="I130" s="3"/>
    </row>
    <row r="131" spans="8:9" ht="15">
      <c r="H131" s="3"/>
      <c r="I131" s="3"/>
    </row>
    <row r="132" spans="8:9" ht="15">
      <c r="H132" s="3"/>
      <c r="I132" s="3"/>
    </row>
    <row r="133" spans="8:9" ht="15">
      <c r="H133" s="3"/>
      <c r="I133" s="3"/>
    </row>
    <row r="134" spans="8:9" ht="17.25" customHeight="1">
      <c r="H134" s="3"/>
      <c r="I134" s="3"/>
    </row>
    <row r="135" spans="8:9" ht="15">
      <c r="H135" s="3"/>
      <c r="I135" s="3"/>
    </row>
    <row r="136" spans="8:9" ht="15">
      <c r="H136" s="3"/>
      <c r="I136" s="3"/>
    </row>
    <row r="137" spans="8:9" ht="15">
      <c r="H137" s="60"/>
      <c r="I137" s="60"/>
    </row>
    <row r="138" spans="5:9" ht="15.75">
      <c r="E138" s="31"/>
      <c r="H138" s="46"/>
      <c r="I138" s="46"/>
    </row>
    <row r="139" spans="3:9" ht="15">
      <c r="C139" s="51"/>
      <c r="D139" s="51"/>
      <c r="F139" s="51"/>
      <c r="G139" s="51"/>
      <c r="H139" s="61"/>
      <c r="I139" s="61"/>
    </row>
    <row r="140" spans="8:9" ht="15">
      <c r="H140" s="46"/>
      <c r="I140" s="46"/>
    </row>
    <row r="141" spans="8:9" ht="15">
      <c r="H141" s="46"/>
      <c r="I141" s="46"/>
    </row>
    <row r="142" spans="8:9" ht="15">
      <c r="H142" s="46"/>
      <c r="I142" s="46"/>
    </row>
    <row r="143" spans="8:9" ht="15">
      <c r="H143" s="46"/>
      <c r="I143" s="46"/>
    </row>
    <row r="144" spans="8:9" ht="15">
      <c r="H144" s="46"/>
      <c r="I144" s="46"/>
    </row>
    <row r="145" spans="8:9" ht="15">
      <c r="H145" s="46"/>
      <c r="I145" s="46"/>
    </row>
    <row r="146" spans="8:9" ht="15">
      <c r="H146" s="46"/>
      <c r="I146" s="46"/>
    </row>
    <row r="147" spans="5:9" ht="15.75">
      <c r="E147" s="31"/>
      <c r="H147" s="46"/>
      <c r="I147" s="46"/>
    </row>
    <row r="148" spans="8:9" ht="15">
      <c r="H148" s="46"/>
      <c r="I148" s="46"/>
    </row>
    <row r="149" spans="8:9" ht="15">
      <c r="H149" s="46"/>
      <c r="I149" s="46"/>
    </row>
    <row r="150" spans="8:9" ht="15">
      <c r="H150" s="46"/>
      <c r="I150" s="46"/>
    </row>
    <row r="151" spans="8:9" ht="15">
      <c r="H151" s="46"/>
      <c r="I151" s="46"/>
    </row>
    <row r="152" spans="8:9" ht="15">
      <c r="H152" s="46"/>
      <c r="I152" s="46"/>
    </row>
    <row r="153" spans="8:9" ht="15">
      <c r="H153" s="46"/>
      <c r="I153" s="46"/>
    </row>
    <row r="154" spans="8:9" ht="15">
      <c r="H154" s="46"/>
      <c r="I154" s="46"/>
    </row>
    <row r="155" spans="8:9" ht="15">
      <c r="H155" s="46"/>
      <c r="I155" s="46"/>
    </row>
  </sheetData>
  <mergeCells count="16">
    <mergeCell ref="C93:I93"/>
    <mergeCell ref="C99:I99"/>
    <mergeCell ref="B78:I78"/>
    <mergeCell ref="B68:I68"/>
    <mergeCell ref="F84:G84"/>
    <mergeCell ref="B92:I92"/>
    <mergeCell ref="B72:I72"/>
    <mergeCell ref="B74:I74"/>
    <mergeCell ref="C45:I45"/>
    <mergeCell ref="C48:I48"/>
    <mergeCell ref="C50:I50"/>
    <mergeCell ref="B66:I66"/>
    <mergeCell ref="B18:I18"/>
    <mergeCell ref="B8:I8"/>
    <mergeCell ref="B22:I22"/>
    <mergeCell ref="B38:I38"/>
  </mergeCells>
  <printOptions/>
  <pageMargins left="0.5" right="0" top="0.5" bottom="0.25" header="0.5" footer="0.5"/>
  <pageSetup horizontalDpi="600" verticalDpi="600" orientation="portrait" paperSize="9" scale="62" r:id="rId1"/>
  <rowBreaks count="1" manualBreakCount="1">
    <brk id="5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Falcon Travel &amp; Tours Sdn. Bhd.</cp:lastModifiedBy>
  <cp:lastPrinted>2007-02-26T09:49:46Z</cp:lastPrinted>
  <dcterms:created xsi:type="dcterms:W3CDTF">2006-10-02T02:17:33Z</dcterms:created>
  <dcterms:modified xsi:type="dcterms:W3CDTF">2007-02-26T09:52:19Z</dcterms:modified>
  <cp:category/>
  <cp:version/>
  <cp:contentType/>
  <cp:contentStatus/>
</cp:coreProperties>
</file>